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2" defaultThemeVersion="166925"/>
  <mc:AlternateContent xmlns:mc="http://schemas.openxmlformats.org/markup-compatibility/2006">
    <mc:Choice Requires="x15">
      <x15ac:absPath xmlns:x15ac="http://schemas.microsoft.com/office/spreadsheetml/2010/11/ac" url="https://crinamu-my.sharepoint.com/personal/rbonilla_inamu_go_cr/Documents/2026/INFORMES/II TRIMESTRE/SBTIS/"/>
    </mc:Choice>
  </mc:AlternateContent>
  <xr:revisionPtr revIDLastSave="0" documentId="8_{3F252F9B-168A-4266-BAD7-07E85BBBD9C8}" xr6:coauthVersionLast="47" xr6:coauthVersionMax="47" xr10:uidLastSave="{00000000-0000-0000-0000-000000000000}"/>
  <bookViews>
    <workbookView xWindow="-120" yWindow="-120" windowWidth="29040" windowHeight="15720" tabRatio="670" firstSheet="1" activeTab="1" xr2:uid="{00000000-000D-0000-FFFF-FFFF00000000}"/>
  </bookViews>
  <sheets>
    <sheet name="Matriz General" sheetId="1" state="hidden" r:id="rId1"/>
    <sheet name="INAMU" sheetId="2" r:id="rId2"/>
    <sheet name="Observaciones DELPHOS" sheetId="3" r:id="rId3"/>
  </sheets>
  <definedNames>
    <definedName name="Cursos">#N/A</definedName>
    <definedName name="Empleados">#N/A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2" i="2" l="1"/>
  <c r="K40" i="2"/>
  <c r="J38" i="2"/>
  <c r="K38" i="2" s="1"/>
  <c r="H38" i="2"/>
  <c r="J37" i="2"/>
  <c r="K37" i="2" s="1"/>
  <c r="J36" i="2"/>
  <c r="K36" i="2" s="1"/>
  <c r="K35" i="2"/>
  <c r="J35" i="2"/>
  <c r="J34" i="2"/>
  <c r="K34" i="2" s="1"/>
  <c r="J33" i="2"/>
  <c r="K33" i="2" s="1"/>
  <c r="J32" i="2"/>
  <c r="J31" i="2" s="1"/>
  <c r="K31" i="2" s="1"/>
  <c r="K30" i="2"/>
  <c r="K29" i="2"/>
  <c r="K28" i="2"/>
  <c r="K27" i="2"/>
  <c r="K26" i="2"/>
  <c r="K25" i="2"/>
  <c r="K24" i="2"/>
  <c r="J24" i="2"/>
  <c r="K23" i="2"/>
  <c r="K22" i="2"/>
  <c r="K21" i="2"/>
  <c r="K20" i="2"/>
  <c r="K19" i="2"/>
  <c r="K18" i="2"/>
  <c r="K17" i="2"/>
  <c r="J16" i="2"/>
  <c r="K16" i="2" s="1"/>
  <c r="K15" i="2"/>
  <c r="K14" i="2"/>
  <c r="K13" i="2"/>
  <c r="K12" i="2"/>
  <c r="K11" i="2"/>
  <c r="K10" i="2"/>
  <c r="J10" i="2"/>
  <c r="J9" i="2"/>
  <c r="K9" i="2" s="1"/>
  <c r="K32" i="2" l="1"/>
</calcChain>
</file>

<file path=xl/sharedStrings.xml><?xml version="1.0" encoding="utf-8"?>
<sst xmlns="http://schemas.openxmlformats.org/spreadsheetml/2006/main" count="910" uniqueCount="618">
  <si>
    <t>PNDIP 2023-2026</t>
  </si>
  <si>
    <t>Intervención Pública</t>
  </si>
  <si>
    <t>Objetivo</t>
  </si>
  <si>
    <t>Indicador</t>
  </si>
  <si>
    <t>Línea base</t>
  </si>
  <si>
    <t>Meta del período[1] y anual</t>
  </si>
  <si>
    <t>Estimación Presupuestaria en colones, fuente de financiamiento y programa presupuestario</t>
  </si>
  <si>
    <t>Responsable</t>
  </si>
  <si>
    <t>Riesgos</t>
  </si>
  <si>
    <t>1. Programas y servicios articulados para la mejora del Bienestar Social de los hogares y las personas en situación de pobreza y pobreza extrema, riesgo y vulnerabilidad.</t>
  </si>
  <si>
    <t>Mejorar la atención de las necesidades básicas de los hogares en situación de pobreza mediante el acceso a programas sociales articulados con énfasis en mujeres jefas de hogar, personas con discapacidad y otros grupos sociales en situación de pobreza, riesgo y vulnerabilidad.</t>
  </si>
  <si>
    <t>A.1 Número de mujeres en condiciones de pobreza egresadas del Curso de Formación Humana para su autonomía, a nivel nacional y regional según el registro de SINIRUBE.</t>
  </si>
  <si>
    <t xml:space="preserve">2021: 9.774	</t>
  </si>
  <si>
    <t>2023: 10.000
2024: 10.000
2025: 10.000
2026: 10000</t>
  </si>
  <si>
    <t>2023-2026: 4.400.000.000   Fuente: Recursos Ordinarios / FODESAF Programa Presupuestario: Programa atención a mujeres en su diversidad. Ley 7801.</t>
  </si>
  <si>
    <t xml:space="preserve">INAMU: </t>
  </si>
  <si>
    <t>Operativo
Financiero</t>
  </si>
  <si>
    <t>2021: 1.568</t>
  </si>
  <si>
    <t>Región Central 
2023: 1.670
2024: 1.670
2025: 1.670
2026: 1.670</t>
  </si>
  <si>
    <t>2023-2026: 733.333.340 Fuente: Recursos Ordinarios / FODESAF Programa Presupuestario: Programa atención a mujeres en su diversidad. Ley 7801</t>
  </si>
  <si>
    <t>2021: 1.622</t>
  </si>
  <si>
    <t>Región Chorotega
2023: 1.666
2024: 1.666
2025: 1.666
2026: 1.666</t>
  </si>
  <si>
    <t>2023-2026: 733.333.332 Fuente: Recursos Ordinarios / FODESAF Programa Presupuestario: Programa atención a mujeres en su diversidad. Ley 7801</t>
  </si>
  <si>
    <t>2021: 1.646</t>
  </si>
  <si>
    <t>Región Pacífico Central
2023: 1.666
2024: 1.666
2025: 1.666
2026: 1.666</t>
  </si>
  <si>
    <t>2023-2026: 733.333.332 Fuente: Recursos Ordinarios / FODESAF Programa Presupuestario: Programa atención a mujeres en su diversidad. Ley 7802</t>
  </si>
  <si>
    <t>2021: 1.678</t>
  </si>
  <si>
    <t>Región Brunca
2023: 1.666
2024: 1.666
2025: 1.666
2026: 1.666</t>
  </si>
  <si>
    <t>2023-2026: 733.333.332 Fuente: Recursos Ordinarios / FODESAF Programa Presupuestario: Programa atención a mujeres en su diversidad. Ley 7803</t>
  </si>
  <si>
    <t>2021: 1.477</t>
  </si>
  <si>
    <t>Región Huetar Caribe
2023: 1.666
2024: 1.666
2025: 1.666
2026: 1.666</t>
  </si>
  <si>
    <t>2023-2026: 733.333.332  Fuente: Recursos Ordinarios / FODESAF Programa Presupuestario: Programa atención a mujeres en su diversidad. Ley 7804</t>
  </si>
  <si>
    <t>2021: 1.783</t>
  </si>
  <si>
    <t>Región Huetar Norte
2023: 1.666
2024: 1.666
2025: 1.666
2026: 1.666</t>
  </si>
  <si>
    <t>2023-2026: 733.333.332 Fuente: Recursos Ordinarios / FODESAF Programa Presupuestario: Programa atención a mujeres en su diversidad. Ley 7805</t>
  </si>
  <si>
    <t>A.2 Número de hogares en situación de pobreza que cuentan con un aporte económico para la atención de necesidades básicas mediante el beneficio atención a familias, según el registro del SINIRUBE, a nivel nacional y regional.</t>
  </si>
  <si>
    <t>2021: 119.517</t>
  </si>
  <si>
    <t>2023: 60.000
2024: 60.000
2025: 60.000
2026: 60.000</t>
  </si>
  <si>
    <t>2023-2026: 173.988.425.528 Fuente: IMAS, FODESAF Programa presupuestario: Protección y Promoción Social, Código 1212</t>
  </si>
  <si>
    <t>IMAS: Subgerencia de Desarrollo Social.</t>
  </si>
  <si>
    <t>Financiero</t>
  </si>
  <si>
    <t>2021: 45.116</t>
  </si>
  <si>
    <t>Región Central
2023: 23.042
2024: 23.042
2025: 23.042
2026: 23.042</t>
  </si>
  <si>
    <t>2023-2026: 66.822.101.384 
2023: 16.705.525.346
2024: 16.705.525.346
2025: 16.705.525.346
2026: 16.705.525.346
Fuente: IMAS, FODESAF
Programa presupuestario: Protección y Promoción Social, Código 1212</t>
  </si>
  <si>
    <t>2021: 15.386</t>
  </si>
  <si>
    <t>Región Chorotega
2023: 7.118
2024: 7.118
2025: 7.118
2026: 7.118</t>
  </si>
  <si>
    <t>2023-2026: 20.643.479.188
2023: 5.160.869.797
2024: 5.160.869.797
2025: 5.160.869.797
2026: 5.160.869.797
Fuente: IMAS, FODESAF
Programa presupuestario: Protección y Promoción Social, Código 1212</t>
  </si>
  <si>
    <t>2021: 15.218</t>
  </si>
  <si>
    <t>Región Pacífico Central 
2023: 7.344
2024: 7.344
2025: 7.344
2026: 7.344</t>
  </si>
  <si>
    <t xml:space="preserve">2023-2026: 21.297.463.288
2023: 5.324.365.822
2024: 5.324.365.822
2025: 5.324.365.822
2026: 5.324.365.822
Fuente: IMAS, FODESAF
Programa presupuestario: Protección y Promoción Social, Código 1212	</t>
  </si>
  <si>
    <t>2021: 15.997</t>
  </si>
  <si>
    <t>Región Brunca
2023: 7.844
2024: 7.844
2025: 7.844
2026: 7.844</t>
  </si>
  <si>
    <t>2023-2026: 22.742.279.896
2023: 5.685.569.974
2024: 5.685.569.974
2025: 5.685.569.974
2026: 5.685.569.974
Fuente: IMAS, FODESAF
Programa presupuestario: Protección y Promoción Social, Código 1212</t>
  </si>
  <si>
    <t>2021: 14.546</t>
  </si>
  <si>
    <t>Región Huetar Caribe
2023: 6.800
2024: 6.800
2025: 6.800
2026: 6.800</t>
  </si>
  <si>
    <t>2023-2026: 19.712.626.976
2023: 4.928.156.744
2024: 4.928.156.744
2025: 4.928.156.744
2026: 4.928.156.744
Fuente: IMAS, FODESAF
Programa presupuestario: Protección y Promoción Social, Código 1212</t>
  </si>
  <si>
    <t>2021: 13.254</t>
  </si>
  <si>
    <t>Región Huetar Norte
2023: 7.852
2024: 7.852
2025: 7.852
2026: 7.852</t>
  </si>
  <si>
    <t>2023-2026: 22.770.474.796
2023: 5.692.618.699
2024: 5.692.618.699
2025: 5.692.618.699
2026: 5.692.618.699
Fuente: IMAS, FODESAF
Programa presupuestario: Protección y Promoción Social, Código 1212</t>
  </si>
  <si>
    <t>A.3 Número de hogares en situación de pobreza que son incorporados a Puente al Bienestar y acceden a procesos de atención integral contando con un Plan de Intervención Familiar, según el registro de SINIRUBE, a nivel nacional y regional.</t>
  </si>
  <si>
    <t>2021: 14.516</t>
  </si>
  <si>
    <t>2023: 7.000
2024: 14.000
2025: 21.000
2026: 28.000</t>
  </si>
  <si>
    <t>2023-2026: 38.220.000.000
Fuente: IMAS, FODESAF
Programa presupuestario: Protección y Promoción Social, Código 1212</t>
  </si>
  <si>
    <t>Financiero
Político</t>
  </si>
  <si>
    <t>2021: 5.179</t>
  </si>
  <si>
    <t>Región Central 
2023: 3115
2024: 6230
2025: 9345
2026: 12460</t>
  </si>
  <si>
    <t>2023-2026: 3.554.460.000
2023: 2.429.700.000
2024: 4.859.400.000
2025: 4.859.400.000
2026: 4.859.400.000
Fuente: IMAS, FODESAF
Programa presupuestario: Protección y Promoción Social, Código 1212</t>
  </si>
  <si>
    <t>2021: 1.953</t>
  </si>
  <si>
    <t>Región Chorotega
2023: 651
2024: 1.302
2025: 1.953
2026: 2.604</t>
  </si>
  <si>
    <t>2023-2026: 3.554.460.000
2023: 507.780.000
2024: 1.015.560.000
2025: 1.015.560.000
2026: 1.015.560.000
Fuente: IMAS, FODESAF
Programa presupuestario: Protección y Promoción Social, Código 1212</t>
  </si>
  <si>
    <t>2021: 1.743</t>
  </si>
  <si>
    <t>Región Pacífico Central
2023:   637
2024: 1.274
2025: 1.911
2026: 2.548</t>
  </si>
  <si>
    <t>2023-2026: 3.478.020.000
2023: 496.860.000
2024: 993.720.000
2025: 993.720.000
2026: 993.720.000
Fuente: IMAS, FODESAF</t>
  </si>
  <si>
    <t>2021: 2.461</t>
  </si>
  <si>
    <t>Región Brunca 
2023:   959
2024: 1.918
2025: 2.877
2026: 3.836</t>
  </si>
  <si>
    <t>2023-2026: 5.236.140.000
2023: 748.020.000
2024: 1.496.040.000
2025: 1.496.040.000
2026: 1.496.040.000
Fuente: IMAS, FODESAF
Programa presupuestario: Protección y Promoción Social, Código 1212</t>
  </si>
  <si>
    <t>2021: 2.357</t>
  </si>
  <si>
    <t>Región Huetar Caribe
2023:   805
2024: 1.610
2025: 2.415
2026: 3.220</t>
  </si>
  <si>
    <t>2023-2026: 4.395.300.000
2023: 627.900.000
2024: 1.255.800.000
2025: 1.255.800.000
2026: 1.255.800.000
Fuente: IMAS, FODESAF
Programa presupuestario</t>
  </si>
  <si>
    <t>2021: 823</t>
  </si>
  <si>
    <t>Región Huetar Norte
2023:   833
2024: 1.666
2025: 2.499
2026: 3.332</t>
  </si>
  <si>
    <t>2023-2026: 4.548.180.000
2023: 649.740.000
2024: 1.299.480.000
2025: 1.299.480.000
2026: 1.299.480.000
Fuente: IMAS, FODESAF
Programa presupuestario: Protección y Promoción Social, Código 1212</t>
  </si>
  <si>
    <t>1. Programas y servicios articulados para la mejora del Bienestar Social de los hogares y las personas en situación de pobreza y pobreza extrema, riesgo y vulnerabilidad</t>
  </si>
  <si>
    <t>Mejorar la atención de las necesidades básicas de los hogares en situación de pobreza mediante el acceso a programas sociales articulados con énfasis en mujeres jefas de hogar, personas con discapacidad y otros grupos sociales en situación de pobreza, riesgo y vulnerabilidad</t>
  </si>
  <si>
    <t>A.4 Número de personas atendidas con discapacidad en situación de pobreza, pobreza extrema y/o abandono, que reciben una transferencia monetaria, para satisfacer las necesidades básicas y/o derivadas de su discapacidad a nivel nacional y regional.</t>
  </si>
  <si>
    <t>2021: 4.520</t>
  </si>
  <si>
    <t>2023: 4.565
2024: 4.615
2025: 4.665
2026: 4.715</t>
  </si>
  <si>
    <t>2023-2026: 48.942.827.880
Fuente: Ministerio de Trabajo y Seguridad Social
Programa Presupuestario 736 Consejo Nacional de Personas con Discapacidad.</t>
  </si>
  <si>
    <t>CONAPDIS: Dirección de Desarrollo Regional.</t>
  </si>
  <si>
    <t>Región Central
2023: 2.750
2024: 2.777
2025: 2.804
2026: 2.832</t>
  </si>
  <si>
    <t>2023-2026: 34.942.872.748
2023: 8.735.718.187
2024: 8.735.718.187
2025: 8.735.718.187
2026: 8.735.718.187
Fuente: Ministerio de Trabajo y Seguridad Social
Programa Presupuestario 736 Consejo Nacional de Personas con Discapacidad</t>
  </si>
  <si>
    <t>Región Chorotega
2023: 267
2024: 271
2025: 275
2026: 279</t>
  </si>
  <si>
    <t>2023-2026: 1.622.338.076
2023: 405.584.519
2024: 405.584.519
2025: 405.584.519
2026: 405.584.519
Fuente: Ministerio de Trabajo y Seguridad Social
Programa Presupuestario 736 Consejo Nacional de Personas con Discapacidad</t>
  </si>
  <si>
    <t>Región Pacífico Central
2023: 310
2024: 315
2025: 320
2026: 324</t>
  </si>
  <si>
    <t>2023-2026: 2.367.033.308
2023: 591.758.327
2024: 591.758.327
2025: 591.758.327
2026: 591.758.327
Fuente: Ministerio de Trabajo y Seguridad Social
Programa Presupuestario 736 Consejo Nacional de Personas con Discapacidad</t>
  </si>
  <si>
    <t>Región Brunca
2023: 356
2024: 359
2025: 363
2026: 367</t>
  </si>
  <si>
    <t>2023-2026: 3.456.006.784
2023: 864.001.696
2024: 864.001.696
2025: 864.001.696
2026: 864.001.696
Fuente: Ministerio de Trabajo y Seguridad Social
Programa Presupuestario 736 Consejo Nacional de Personas con Discapacidad</t>
  </si>
  <si>
    <t>Región Huetar Caribe
2023: 255
2024: 260
2025: 263
2026: 267</t>
  </si>
  <si>
    <t>2023-2026: 1.782.418.364
2023: 445.604.591
2024: 445.604.591
2025: 445.604.591
2026: 445.604.591
Fuente: Ministerio de Trabajo y Seguridad Social
Programa Presupuestario 736 Consejo Nacional de Personas con Discapacidad</t>
  </si>
  <si>
    <t>Región Huetar Norte
2023: 627
2024: 633
2025: 640
2026: 646</t>
  </si>
  <si>
    <t>2023-2026: 4.772.158.600
2023: 1.193.039.650
2024: 1.193.039.650
2025: 1.193.039.650
2026: 1.193.039.650
Fuente: Ministerio de Trabajo y Seguridad Social
Programa Presupuestario 736 Consejo Nacional de Personas con Discapacidad</t>
  </si>
  <si>
    <t>A.5 Número de personas certificadas en discapacidad, a nivel nacional.</t>
  </si>
  <si>
    <t>2021: 3.400</t>
  </si>
  <si>
    <t>2023-2026: 
2023: 3.500
2024: 3.600
2025: 3.700
2026: 3.800</t>
  </si>
  <si>
    <t>2023-2026: 124.000.000
Fuente: Ministerio de Trabajo y Seguridad Social
Programa presupuestario: 736 Consejo Nacional de Personas con Discapacidad.</t>
  </si>
  <si>
    <t>CONAPDIS: Dirección Técnica.</t>
  </si>
  <si>
    <t>2. Sistema Nacional de Cuidados y Apoyos para Personas de 18 años y más, con Discapacidad o en situación de Dependencia.</t>
  </si>
  <si>
    <t>Fortalecer la consolidación del Sistema Nacional de Cuidados para Personas de 18 años y más, Personas Adultas Mayores, con discapacidad o en Situación de Dependencia, para atender las necesidades básicas y específicas a nivel nacional.</t>
  </si>
  <si>
    <t>B.1 Número de personas participantes en acciones de promoción de la corresponsabilidad social de los cuidados a nivel nacional y regional.</t>
  </si>
  <si>
    <t>2021: 0</t>
  </si>
  <si>
    <t>2023-2026: 
2023: 2.500
2024: 2.500
2025: 2.500
2026: 2.500</t>
  </si>
  <si>
    <t>2023-2026: 800.000.000
Fuente: FODESAF/INAMU
Programa presupuestario: Programa actividades centrales y Programa rectoría y vigilancia de normativa y políticas públicas.</t>
  </si>
  <si>
    <t>INAMU: Dirección Estratégica, Deptos de: Políticas Públicas; Construcción de identidades y proyectos de vida, con la colaboración de todos los dptos técnicos y la Unidad de Comunicación.</t>
  </si>
  <si>
    <t>Región Central
2023: 1.000
2024: 1.000
2025: 1.000
2026: 1.000</t>
  </si>
  <si>
    <t>2023-2026: 320.000.000
Fuente: FODESAF/INAMU
Programa presupuestario: Programa actividades centrales y Programa rectoría y vigilancia de normativa y políticas públicas.
Ley 7801</t>
  </si>
  <si>
    <t>Región Chorotega
2023: 300
2024: 300
2025: 300
2026: 300</t>
  </si>
  <si>
    <t>2023-2026: 96.000.000
Fuente: FODESAF/INAMU
Programa presupuestario: Programa actividades centrales y Programa rectoría y vigilancia de normativa y políticas públicas.
Ley 7801</t>
  </si>
  <si>
    <t>Región Pacífico Central
2023: 300
2024: 300
2025: 300
2026: 300</t>
  </si>
  <si>
    <t>2023-2026: 96.000.000
Fuente: FODESAF/INAMU
Programa presupuestario: Programa actividades centrales y Programa rectoría y vigilancia de normativa y políticas públicas.
Ley 7801</t>
  </si>
  <si>
    <t>Región Brunca
2023: 300
2024: 300
2025: 300
2026: 300</t>
  </si>
  <si>
    <t xml:space="preserve">2023-2026: 96.000.000
Fuente: FODESAF/INAMU
Programa presupuestario: Programa actividades centrales y Programa rectoría y vigilancia de normativa y políticas públicas.
Ley 7801
</t>
  </si>
  <si>
    <t>Región Huetar Caribe
2023: 300
2024: 300
2025: 300
2026: 300</t>
  </si>
  <si>
    <t>Región Huetar Norte
2023: 300
2024: 300
2025: 300
2026: 300</t>
  </si>
  <si>
    <t>2023-2026: 96.000.000
Fuente: FODESAF/INAMU
Programa presupuestario: Programa actividades centrales y Programa rectoría y vigilancia de normativa y políticas públicas.
Ley 7802</t>
  </si>
  <si>
    <t>B.2 Número de personas adultas mayores (PAM) atendidas según el registro de SINIRUBE a nivel nacional y regional.</t>
  </si>
  <si>
    <t>2021: 17.600</t>
  </si>
  <si>
    <t>2023: 17.600
2024: 17.600
2025: 17.600
2026: 17.600</t>
  </si>
  <si>
    <t>2023-2026: 20.684.000.000 
Fuente: LEY 7972 Envejeciendo con calidad de Vida, Acápite 2 
LEY 7972 Construyendo Lazos de Solidaridad, Acápite 3
LEY 9188 Construyendo Lazos de Solidaridad
Programa Presupuestario: 029 Consejo Nacional de la Persona Adulta Mayor</t>
  </si>
  <si>
    <t>CONAPAM: Dirección Técnica, Unidad de Fiscalización Operativa.</t>
  </si>
  <si>
    <t>2021: 8480</t>
  </si>
  <si>
    <t>Región Central
2023: 8.480
2024: 8.480
2025: 8.480
2026: 8.480</t>
  </si>
  <si>
    <t xml:space="preserve">2023-2026: 9.967.000.000
Fuente: LEY 7972 Envejeciendo con calidad de Vida, Acápite 2 
LEY 7972 Construyendo Lazos de Solidaridad, Acápite 3
LEY 9188 Construyendo Lazos de Solidaridad
Programa Presupuestario: 029 Consejo Nacional de la Persona Adulta </t>
  </si>
  <si>
    <t>2021: 985</t>
  </si>
  <si>
    <t>Región Chorotega 
2023: 985
2024: 985
2025: 985
2026: 985</t>
  </si>
  <si>
    <t>2023-2026: 1.158.000.000
Fuente: LEY 7972 Envejeciendo con calidad de Vida, Acápite 2 
LEY 7972 Construyendo Lazos de Solidaridad, Acápite 3
LEY 9188 Construyendo Lazos de Solidaridad
Programa Presupuestario: 029 Consejo Nacional de la Persona Adulta Mayor</t>
  </si>
  <si>
    <t>2021: 2537</t>
  </si>
  <si>
    <t xml:space="preserve">Región Pacífico Central 
2023: 2.537
2024: 2.537
2025: 2.537
2026: 2.537l </t>
  </si>
  <si>
    <t>2023-2026: 2.981.000.000
Fuente: LEY 7972 Envejeciendo con calidad de Vida, Acápite 2 
LEY 7972 Construyendo Lazos de Solidaridad, Acápite 3 LEY 9188 Construyendo Lazos de Solidaridad
Programa Presupuestario: 029 Consejo Nacional de la Persona Adulta Mayor</t>
  </si>
  <si>
    <t>2021: 2035</t>
  </si>
  <si>
    <t>Región Brunca 
2023: 2.035
2024: 2.035
2025: 2.035
2026: 2.035</t>
  </si>
  <si>
    <t>2023-2026: 2.392.000.000
Fuente: LEY 7972 Envejeciendo con calidad de Vida, Acápite 2 
LEY 7972 Construyendo Lazos de Solidaridad, Acápite 3
LEY 9188 Construyendo Lazos de Solidaridad
Programa Presupuestario: 029 Consejo Nacional de la Persona Adulta Mayor</t>
  </si>
  <si>
    <t>2021: 1750</t>
  </si>
  <si>
    <t>Región Huetar Caribe
2023: 1.750
2024: 1.750
2025: 1.750
2026: 1.750</t>
  </si>
  <si>
    <t>2023-2026: 2.056.000.000
Fuente: LEY 7972 Envejeciendo con calidad de Vida, Acápite 2 
LEY 7972 Construyendo Lazos de Solidaridad, Acápite 3
LEY 9188 Construyendo Lazos de Solidaridad
Programa Presupuestario: 029 Consejo Nacional de la Persona Adulta Mayor</t>
  </si>
  <si>
    <t>2021: 1813</t>
  </si>
  <si>
    <t>Región Huetar Norte
2023: 1.813
2024: 1.813
2025: 1.813
2026: 1.813</t>
  </si>
  <si>
    <t>2023-2026: 2.130.000.000
Fuente: LEY 7972 Envejeciendo con calidad de Vida, Acápite 2 
LEY 7972 Construyendo Lazos de Solidaridad, Acápite 3
LEY 9188 Construyendo Lazos de Solidaridad
Programa Presupuestario: 029 Consejo Nacional de la Persona Adulta Mayor</t>
  </si>
  <si>
    <t>B.3 Número de mujeres en situación de pobreza extrema y pobreza, cuidadoras de personas con dependencia severa, que cuentan con al menos una transferencia monetaria como una forma de reconocimiento al valor de su trabajo como cuidadoras, según el registro de SINIRUBE, a nivel nacional y regional.</t>
  </si>
  <si>
    <t>2023: 2.000
2024: 3.500
2025: 5.000
2026: 6.000</t>
  </si>
  <si>
    <t>2023-2026: 10.955.000.000
Fuente: IMAS, FODESAF
Programa presupuestario: Protección y Promoción Social, Código 1212</t>
  </si>
  <si>
    <t>Financiero
Operativo</t>
  </si>
  <si>
    <t>Región Central
2023:   949
2024: 1.660
2025: 2.373
2026: 2.847</t>
  </si>
  <si>
    <t>2023-2026: 5.198.147.500
2023:   298.935.000
2024: 1.066.201.500
2025: 1.664.071.500
2026: 2.168.939.500
Fuente: IMAS, FODESAF
Programa presupuestario: Protección y Promoción Social, Código 1212</t>
  </si>
  <si>
    <t>Región Chorotega
2023: 213
2024: 373
2025: 533
2026: 639</t>
  </si>
  <si>
    <t>2023-2026: 1.166.707.500
2023:     67.095.000
2024:   239.305.500
2025:   373.495.500
2026:   486.811.500
Fuente: IMAS, FODESAF
Programa presupuestario: Protección y Promoción Social, Código 1212</t>
  </si>
  <si>
    <t>Región Pacífico Central
2023: 118
2024: 207
2025: 295
2026: 354</t>
  </si>
  <si>
    <t>2023-2026: 646.345.000
2023:     37.170.000
2024:   132.573.000
2025:   206.913.000
2026:   269.689.000
Fuente: IMAS, FODESAF
Programa presupuestario: Protección y Promoción Social, Código 1212</t>
  </si>
  <si>
    <t>Región Brunca
2023: 160
2024: 280
2025: 400
2026: 480</t>
  </si>
  <si>
    <t>2023-2026: 876.400.000
2023:     50.400.000
2024:   179.760.000
2025:   280.560.000
2026:   365.680.000
Fuente: IMAS, FODESAF
Programa presupuestario: Protección y Promoción Social, Código 1212</t>
  </si>
  <si>
    <t>Región Huetar Caribe
2023: 235
2024: 411
2025: 588
2026: 705</t>
  </si>
  <si>
    <t>2023-2026: 1.287.212.500
2023:     74.025.000
2024:   264.022.500
2025:   412.072.500
2026:   537.092.500
Fuente: IMAS, FODESAF
Programa presupuestario: Protección y Promoción Social, Código 1212</t>
  </si>
  <si>
    <t>Región Huetar Norte
2023: 325
2024: 569
2025: 811
2026: 975</t>
  </si>
  <si>
    <t>2023-2026: 1.780.187.500
2023:   102.375.000
2024:   365.137.500
2025:   569.887.500
2026:   742.787.500
Fuente: IMAS, FODESAF
Programa presupuestario: Protección y Promoción Social, Código 1212</t>
  </si>
  <si>
    <t>3. Programa Nacional de Red de Cuido, protección y desarrollo de personas menores de edad.</t>
  </si>
  <si>
    <t>Contribuir a la protección, cuidado de niñas y niños en situación de pobreza y vulnerabilidad mediante el acceso a servicios de atención y desarrollo infantil.</t>
  </si>
  <si>
    <t>B.1 Número de niños y niñas desde cero hasta los doce años, que se encuentran haciendo uso de un cupo subsidiado por el PANI, en un CIDAI a nivel nacional y regional.</t>
  </si>
  <si>
    <t>2021: No disponible</t>
  </si>
  <si>
    <t>2023: 6.223
2024: 6.223
2025: 6.223
2026: 6.223</t>
  </si>
  <si>
    <t>2023: 2026: 10.888.494.305
Fuente: Ordinario (Gobierno Central) y Asignaciones Familiares.
02 Programa Protección de los derechos de niños, niñas y adolescentes.</t>
  </si>
  <si>
    <t>PANI: Gerencia Técnica, Direcciones Regionales y Oficinas Locales Secretaría Técnica-REDCUDI.</t>
  </si>
  <si>
    <t>Gobernanza
Financiero
Operativo</t>
  </si>
  <si>
    <t>Región Central
2023: 5.539
2024: 5.539
2025: 5.539
2026: 5.539</t>
  </si>
  <si>
    <t>2023-2026: 9.728.260.351
Fuente: Ordinario (Gobierno Central) y Asignaciones Familiares.
02 Programa Protección de los derechos de niños, niñas y adolescentes.</t>
  </si>
  <si>
    <t>Región Chorotega 
2023: 125
2024: 125
2025: 125
2026: 125</t>
  </si>
  <si>
    <t>2023-2026: 
261.806.038,48
Fuente: Ordinario (Gobierno Central) y Asignaciones Familiares.
02 Programa Protección de los derechos de niños, niñas y adolescentes.</t>
  </si>
  <si>
    <t>Región Pacífico Central 
2023: 186
2024: 186
2025: 186
2026: 186</t>
  </si>
  <si>
    <t>2023-2026: 
278.757.508,59
Fuente: Ordinario (Gobierno Central) y Asignaciones Familiares.
02 Programa Protección de los derechos de niños, niñas y adolescentes.</t>
  </si>
  <si>
    <t>Región Brunca 
2023: 62
2024: 62
2025: 62
2026: 62</t>
  </si>
  <si>
    <t xml:space="preserve">2023-2026: 90.407.841,63
Fuente: Ordinario (Gobierno Central) y Asignaciones Familiares.
02 Programa Protección de los derechos de niños, niñas y adolescentes.
</t>
  </si>
  <si>
    <t>Región Huetar Caribe 
2023: 125
2024: 125
2025: 125
2026: 125</t>
  </si>
  <si>
    <t>2023-2026: 180.815.681,25
Fuente: Ordinario (Gobierno Central) y Asignaciones Familiares.
02 Programa Protección de los derechos de niños, niñas y adolescentes</t>
  </si>
  <si>
    <t>Región Huetar Norte 
2023: 186
2024: 186
2025: 186
2026: 186</t>
  </si>
  <si>
    <t>2023-2026: 348.446.885,74
Fuente: Ordinario (Gobierno Central) y Asignaciones Familiares.
02 Programa Protección de los derechos de niños, niñas y adolescentes.</t>
  </si>
  <si>
    <t>B.2 Número de personas menores de edad que cuentan con aporte estatal para su acceso a alternativas de cuidado y desarrollo infantil, según el registro de SINIRUBE, a nivel nacional y regional.</t>
  </si>
  <si>
    <t>2021: 25.809</t>
  </si>
  <si>
    <t>2023: 26.000
2024: 26.000
2025: 26.000
2026: 26.000</t>
  </si>
  <si>
    <t>2023-2026: 134.114.790.328
Fuente: IMAS, FODESAF
Programa presupuestario: Protección y Promoción Social, Código 1212</t>
  </si>
  <si>
    <t>2021: 14.563</t>
  </si>
  <si>
    <t>Región Central 
2023: 14.598
2024: 14.598
2025: 14.598
2026: 14.598</t>
  </si>
  <si>
    <t>2023-2026: 80.136.873.180
2023: 20.034.218.295
2024: 20.034.218.295
2025: 20.034.218.295
2026: 20.034.218.295
Fuente: IMAS, FODESAF
Programa presupuestario: Protección y Promoción Social, Código 1212</t>
  </si>
  <si>
    <t>2021: 3.863</t>
  </si>
  <si>
    <t>Región Chorotega
2023: 3.886
2024: 3.886
2025: 3.886
2026: 3.886</t>
  </si>
  <si>
    <t>2023-2026: 18.067.110.180
2023: 4.516.777.545
2024: 4.516.777.545
2025: 4.516.777.545
2026: 4.516.777.545
Fuente: IMAS, FODESAF
Programa presupuestario: Protección y Promoción Social, Código 1212</t>
  </si>
  <si>
    <t>2021: 2.020</t>
  </si>
  <si>
    <t>Región Pacífico Central 
2023: 2.033
2024: 2.033
2025: 2.033
2026: 2.033</t>
  </si>
  <si>
    <t>2023-2026: 9.178.608.056
2023: 2.294.652.014
2024: 2.294.652.014
2025: 2.294.652.014
2026: 2.294.652.014
Fuente: IMAS, FODESAF
Programa presupuestario: Protección y Promoción Social, Código 1212</t>
  </si>
  <si>
    <t>2021: 1.796</t>
  </si>
  <si>
    <t>Región Brunca
2023: 1.895
2024: 1.895
2025: 1.895
2026: 1.895</t>
  </si>
  <si>
    <t>2023-2026: 7.403.629.732
2023: 1.850.907.433
2024: 1.850.907.433
2025: 1.850.907.433
2026: 1.850.907.433
Fuente: IMAS, FODESAF
Programa presupuestario: Protección y Promoción Social, Código 1212</t>
  </si>
  <si>
    <t>2021: 1.319</t>
  </si>
  <si>
    <t>Región Huetar Caribe 
2023: 1.329
2024: 1.329
2025: 1.329
2026: 1.329</t>
  </si>
  <si>
    <t>2023-2026: 6.360.247.496
2023: 1.590.061.874
2024: 1.590.061.874
2025: 1.590.061.874
2026: 1.590.061.874
Fuente: IMAS, FODESAF
Programa presupuestario: Protección y Promoción Social, Código 1212</t>
  </si>
  <si>
    <t>2021: 2.248</t>
  </si>
  <si>
    <t>Región Huetar Norte 
2023: 2.259
2024: 2.259
2025: 2.259
2026: 2.259</t>
  </si>
  <si>
    <t>2023-2026: 12.968.321.684
2023: 3.242.080.421
2024: 3.242.080.421
2025: 3.242.080.421
2026: 3.242.080.421
Fuente: IMAS, FODESAF
Programa presupuestario: Protección y Promoción Social, Código 1212</t>
  </si>
  <si>
    <t>4. Política Nacional para la atención, prevención y protección contra la violencia hacia las mujeres (PLANOVI).</t>
  </si>
  <si>
    <t>Reducir la violencia contra las mujeres por razones de género, de acuerdo con lo establecido en la PLANOVI y su plan de acción 2023-2027 a nivel nacional.</t>
  </si>
  <si>
    <t>C.1 Porcentaje de acciones del Plan de acción PLANOVI 2023-2027, en ejecución.</t>
  </si>
  <si>
    <t>2021: 80%</t>
  </si>
  <si>
    <t>2023 : 
2024: 30%
2025: 65%
2026: 95%</t>
  </si>
  <si>
    <t>2023-2026: 1.120.000.000
(280.000.000 por año)
Fuente: FODESAF/INAMU
Programa presupuestario: Programa rectoría y vigilancia de normativa y políticas públicas.
Ley 7801</t>
  </si>
  <si>
    <t>INAMU: Dirección Estratégica, Depto. de Violencia de Género.</t>
  </si>
  <si>
    <t>Político</t>
  </si>
  <si>
    <t>C.2 Número de mujeres víctimas de violencia atendidas a nivel nacional y regional.</t>
  </si>
  <si>
    <t>2021: 6.234</t>
  </si>
  <si>
    <t>2023: 6.000
2024: 6.000
2025: 6.000
2026: 6.000</t>
  </si>
  <si>
    <t>2023-2026: 5.600.000.000
(1.400.000.000 por año)
Fuente: FODESAF/INAMU
Programa presupuestario: Programa atención a mujeres en su diversidad.
Ley 7801</t>
  </si>
  <si>
    <t>INAMU, Dirección Estratégica, Departamentos de: Violencia de género (todas las unidades), Desarrollo Regional (todas las unidades)</t>
  </si>
  <si>
    <t>2021: 3.827</t>
  </si>
  <si>
    <t>Región Central 
2023: 3.500
2024: 3.500
2025: 3.500
2026: 3.500</t>
  </si>
  <si>
    <t>2023-2026: 3.508.000.000
Fuente: FODESAF/INAMU
Programa presupuestario: Programa atención a mujeres en su diversidad.
Ley 7801</t>
  </si>
  <si>
    <t>2021: 761</t>
  </si>
  <si>
    <t>Región Chorotega
2023: 600
2024: 600
2025: 600
2026: 600</t>
  </si>
  <si>
    <t>2023-2026: 560.000.000
Fuente: FODESAF/INAMU
Programa presupuestario: Programa atención a mujeres en su diversidad.
Ley 7801</t>
  </si>
  <si>
    <t>2021: 468</t>
  </si>
  <si>
    <t>Región Pacífico Central 
2023: 500
2024: 500
2025: 500
2026: 500</t>
  </si>
  <si>
    <t>2023-2026: 384.000.000
Fuente: FODESAF/INAMU
Programa presupuestario: Programa atención a mujeres en su diversidad.
Ley 7801</t>
  </si>
  <si>
    <t>2021: 566</t>
  </si>
  <si>
    <t>Región Brunca 
2023: 500
2024: 500
2025: 500
2026: 500</t>
  </si>
  <si>
    <t>2021: 204</t>
  </si>
  <si>
    <t>Región Huetar Caribe 
2023: 400
2024: 400
2025: 400
2026: 400</t>
  </si>
  <si>
    <t>2023-2026: 380.000.000
Fuente: FODESAF/INAMU
Programa presupuestario: Programa atención a mujeres en su diversidad.</t>
  </si>
  <si>
    <t>2021: 408</t>
  </si>
  <si>
    <t>Región Huetar Norte 
2023: 500
2024: 500
2025: 500
2026: 500</t>
  </si>
  <si>
    <t>5. Política Nacional para la igualdad efectiva entre mujeres y hombres (PIEG).</t>
  </si>
  <si>
    <t>Articular programas y proyectos dirigidos hacia las mujeres para el ejercicio efectivo de sus derechos en igualdad con los hombres en un ambiente libre de violencia y respeto a los derechos humanos.</t>
  </si>
  <si>
    <t>C.1 Número de mujeres empresarias, que culminan el ciclo de servicios asociados a la estrategia de emprendimientos y empresariedad, a nivel nacional y regional.</t>
  </si>
  <si>
    <t>2021: 4.447</t>
  </si>
  <si>
    <t>2023: 1.000
2024: 1.000
2025: 1.000
2026: 1.000</t>
  </si>
  <si>
    <t>2023-2026: 7.200.000.000
(1.800.000.000 por año)
Fuente: FODESAF/ INAMU
Programa presupuestario: Programa atención a mujeres en su diversidad.
Ley 7801</t>
  </si>
  <si>
    <t>INAMU: Dirección Estratégica, Depto. de Desarrollo Regional, todas las unidades regionales, incluyendo el fondo FOMUJERES.</t>
  </si>
  <si>
    <t>Político
Financiero</t>
  </si>
  <si>
    <t>2021: 577</t>
  </si>
  <si>
    <t>Región Central 
2023: 200
2024: 200
2025: 200
2026: 200</t>
  </si>
  <si>
    <t>2023-2026: 1.400.000.000
Fuente: FODESAF/ INAMU
Programa presupuestario: Programa atención a mujeres en su diversidad.
Ley 7801</t>
  </si>
  <si>
    <t>2021: 1.488</t>
  </si>
  <si>
    <t>Región Chorotega 
2023: 170
2024: 170
2025: 170
2026: 170</t>
  </si>
  <si>
    <t>2023-2026: 1.600.000.000
Fuente: FODESAF/ INAMU
Programa presupuestario: Programa atención a mujeres en su diversidad.
Ley 7801</t>
  </si>
  <si>
    <t>2021: 374</t>
  </si>
  <si>
    <t>Región Pacífico Central 
2023: 160
2024: 160
2025: 160
2026: 160</t>
  </si>
  <si>
    <t>2023-2026: 1.100.000.000
Fuente: FODESAF/ INAMU
Programa presupuestario: Programa atención a mujeres en su diversidad</t>
  </si>
  <si>
    <t>2021: 324</t>
  </si>
  <si>
    <t>Región Brunca 
2023: 155
2024: 155
2025: 155
2026: 155</t>
  </si>
  <si>
    <t>2023-2026: 1.000.000.000
Fuente: FODESAF/ INAMU
Programa presupuestario: Programa atención a mujeres en su diversidad.
Ley 7801</t>
  </si>
  <si>
    <t>2021: 1.337</t>
  </si>
  <si>
    <t>Región Huetar Caribe 
2023: 155
2024: 155
2025: 155
2026: 155</t>
  </si>
  <si>
    <t>2021: 347</t>
  </si>
  <si>
    <t>Región Huetar Norte 
2023: 160
2024: 160
2025: 160
2026: 160</t>
  </si>
  <si>
    <t>2023-2026: 1.100.000.000
Fuente: FODESAF/ INAMU
Programa presupuestario: Programa atención a mujeres en su diversidad.
Ley 7801</t>
  </si>
  <si>
    <t>C.2 Número de proyectos piloto de mujeres de transición hacia una economía verde a nivel nacional y regional.</t>
  </si>
  <si>
    <t>2023: 4 
2024: 4
2025: 4
2026: 4</t>
  </si>
  <si>
    <t>2023-2026: 24.000.000
(6.000.000 por año)
Fuente: FODESAF / INAMU
Programa presupuestario: Programa atención a mujeres en su diversidad.
Ley 7801</t>
  </si>
  <si>
    <t xml:space="preserve">INAMU: Dirección Estratégica, Depto. de Desarrollo Regional, Unidades Regionales Brunca, Chorotega, Huetar Caribe y Pacífico Central. 
Con la colaboración del MINAE y la Dirección de Cambio Climático.
</t>
  </si>
  <si>
    <t>Región Chorotega 
2024: 1
2025: 1
2026: 1</t>
  </si>
  <si>
    <t>2023-2026: 6.000.000
Fuente: FODESAF / INAMU
Programa presupuestario: Programa atención a mujeres en su diversidad.
Ley 7801</t>
  </si>
  <si>
    <t>Región Pacífico Central 
2024: 1
2025: 1
2026: 1</t>
  </si>
  <si>
    <t>2023-2026: 6.000.000
Fuente: FODESAF / INAMU
Programa presupuestario: Programa atención a mujeres en su diversidad
Ley 7801</t>
  </si>
  <si>
    <t>Región Brunca 
2024: 1
2025: 1
2026: 1</t>
  </si>
  <si>
    <t>Región Huetar Caribe 
2024: 1
2025: 1
2026: 1</t>
  </si>
  <si>
    <t>6. Programas articulados para el cumplimiento de los derechos humanos en el marco del desarrollo inclusivo y diverso.</t>
  </si>
  <si>
    <t>Consolidar intervenciones públicas articuladas para el cumplimiento de los derechos humanos en un marco de desarrollo inclusivo y diverso.</t>
  </si>
  <si>
    <t>B.1 Número de personas adultas mayores usuarias de los servicios del CONAPAM mediante intervenciones accesibles e inclusivas para la promoción y protección de sus derechos humanos.</t>
  </si>
  <si>
    <t>2021: 24.400</t>
  </si>
  <si>
    <t>2023: 25.400
2024: 25.900
2025: 26.400
2026: 26.900</t>
  </si>
  <si>
    <t>2023-2026: 6.331.201.357
Fuente: LEY N°7972  
Envejeciendo con calidad de Vida, Acápite 2
Programa Presupuestario: 029 Consejo Nacional de la Persona Adulta Mayor</t>
  </si>
  <si>
    <t>Operativo
Financiero.</t>
  </si>
  <si>
    <t>B.2 Número de personas capacitadas en la protección y promoción de derechos de las personas con discapacidad.</t>
  </si>
  <si>
    <t>2021: 1.342</t>
  </si>
  <si>
    <t>2023: 1.409
2024: 1.494
2025: 1.599
2026: 1.727</t>
  </si>
  <si>
    <t>2023-2026: 144.000.000
Fuente: Ministerio de Trabajo y Seguridad Social.
Programa presupuestario: 736 Consejo Nacional de Personas con Discapacidad.</t>
  </si>
  <si>
    <t>CONAPDIS: Dirección de Desarrollo Regional y Dirección Técnica.</t>
  </si>
  <si>
    <t>B.3 Número acumulado de personas adultas mayores, con discapacidad, jóvenes y personas menores de edad beneficiadas con la promoción de sus derechos fundamentales del trabajo.</t>
  </si>
  <si>
    <t>2021: 1.054</t>
  </si>
  <si>
    <t>2023: 1.000
2024: 2.500
2025: 5.000
2026: 7.000</t>
  </si>
  <si>
    <t>2023-2026: 148.000.000
Fuente: Presupuesto Nacional, Ministerio de Trabajo y Seguridad Social.
Programa presupuestario: 732 Empleo y Seguridad Social.</t>
  </si>
  <si>
    <t>MTSS: Dirección Nacional de Seguridad Social.</t>
  </si>
  <si>
    <t>Operativo</t>
  </si>
  <si>
    <t>B.4 Número de Personas Menores de Edad (PME) en el programa Acogimiento Familiar en su modalidad con subvención, a nivel nacional y regional.</t>
  </si>
  <si>
    <t>2021: 4.644</t>
  </si>
  <si>
    <t>2023: 4.650
2024: 4.650
2025: 4.650
2026: 4.650</t>
  </si>
  <si>
    <t>2023-2026: 7.703.799.538
Fuente: Ordinario (Gobierno Central) y Ley 7972, Art. 15.
Programa presupuestario: 02 Programa Protección de los derechos de niños, niñas y adolescentes.</t>
  </si>
  <si>
    <t>PANI: Gerencia Técnica, Direcciones Regionales y Oficinas Locales.</t>
  </si>
  <si>
    <t>Región Central 
2023: 2.155
2024: 2.155
2025: 2.155
2026: 2.155</t>
  </si>
  <si>
    <t>2023-2026: 3.570.218.992,98
Fuente: Ordinario (Gobierno Central) y Ley 7971, Art. 15.
Programa presupuestario: 02 Programa Protección de los derechos de niños, niñas y adolescentes.</t>
  </si>
  <si>
    <t>Región Chorotega 
2023: 179
2024: 179
2025: 179
2026: 179</t>
  </si>
  <si>
    <t>2023-2026: 296.952.625,37
Fuente: Ordinario (Gobierno Central) y Ley 7971, Art. 15.
Programa presupuestario: 02 Programa Protección de los derechos de niños, niñas y adolescentes.</t>
  </si>
  <si>
    <t>Región Pacífico Central 
2023: 391
2024: 391
2025: 391
2026: 391</t>
  </si>
  <si>
    <t>2023-2026: 
648.205.159,37
Fuente: Ordinario (Gobierno Central) y Ley 7971, Art. 15.
Programa presupuestario: 02 Programa Protección de los derechos de niños, niñas y adolescentes.</t>
  </si>
  <si>
    <t>Región Brunca 
2023: 706
2024: 706
2025: 706
2026: 706</t>
  </si>
  <si>
    <t>2023-2026: 1.169.144.907,87
Fuente: Ordinario (Gobierno Central) y Ley 7971, Art. 15.
Programa presupuestario: 02 Programa Protección de los derechos de niños, niñas y adolescentes.</t>
  </si>
  <si>
    <t>Región Huetar Caribe 
2023: 645
2024: 645
2025: 645
2026: 645</t>
  </si>
  <si>
    <t>2023-2026: 
1.069.029.451,32
Fuente: Ordinario (Gobierno Central) y Ley 7971, Art. 15
Programa presupuestario: 02 Programa Protección de los derechos de niños, niñas y adolescentes.</t>
  </si>
  <si>
    <t>Región Huetar Norte 
2023: 574
2024: 574
2025: 574
2026: 574</t>
  </si>
  <si>
    <t>2023-2026: 950.248.401,17
Fuente: Ordinario (Gobierno Central) y Ley 7971, Art. 15.
Programa presupuestario: 02 Programa Protección de los derechos de niños, niñas y adolescentes.</t>
  </si>
  <si>
    <t>B.5 Porcentaje de personas menores de edad, que se gradúan de los Centros de Intervención Temprana (CIT), que mejoran sus habilidades para la vida, según el puntaje mostrado en el Test de salida, con respecto al puntaje obtenido en el test de ingreso, a nivel nacional y regional.</t>
  </si>
  <si>
    <t xml:space="preserve">2023: 80%
2024: 80%
2025: 80%
2026: 80%  </t>
  </si>
  <si>
    <t>2023-2026: 903.581.367
Fuente: Ordinario (Gobierno Central) y Transferencia de Capital.
Programa presupuestario: Atención 03.</t>
  </si>
  <si>
    <t>PANI: Gerencia Técnica, Direcciones Regionales y Centros de Intervención Temprana.</t>
  </si>
  <si>
    <t>Gobernanza
Financiero</t>
  </si>
  <si>
    <t>Región Central 
2023: 80%
2024: 80%
2025: 80%
2026: 80%</t>
  </si>
  <si>
    <t>2023-2026: 609.857.911
Fuente: Ordinario (Gobierno Central) y Transferencia de Capital.
Programa presupuestario: Atención 03.</t>
  </si>
  <si>
    <t>Región Huetar Caribe 
2023: 80%
2024: 80%
2025: 80%
2026: 80%</t>
  </si>
  <si>
    <t>2023-2026: 157.857.728
Fuente: Ordinario (Gobierno Central) y Transferencia de Capital.
Programa presupuestario: Atención 03.</t>
  </si>
  <si>
    <t>Región Huetar Norte 
2023: 80%
2024: 80%
2025: 80%
2026: 80%</t>
  </si>
  <si>
    <t>2023-2026: 135.865.728
Fuente: Ordinario (Gobierno Central) y Transferencia de Capital.
Programa presupuestario: Atención 03.</t>
  </si>
  <si>
    <t>B.6 Número de niños, niñas y adolescentes participantes y beneficiarios de los proyectos de prevención y promoción, financiados por el Fondo de la Niñez y Adolescencia, promoviendo la disminución de situaciones de riesgo que violentan los derechos de las personas menores de edad a nivel nacional y regional.</t>
  </si>
  <si>
    <t>2021: 5.286</t>
  </si>
  <si>
    <t>2023: 3.440
2024: 3.440
2025: 3.440
2026: 3.440</t>
  </si>
  <si>
    <t>2023-2026: 520.574.917
Fuente: FODESAF.
Programa presupuestario: Prevención, Promoción y Comunidad 04.</t>
  </si>
  <si>
    <t>PANI: Gerencia Técnica y Direcciones Regionales.</t>
  </si>
  <si>
    <t>2021: 3.236</t>
  </si>
  <si>
    <t>Región Central 
2023: 1.900
2024: 1.900
2025: 1.900
2026: 1.900</t>
  </si>
  <si>
    <t>2023-2026: 295.394.993
Fuente: FODESAF.
Programa presupuestario: Prevención, Promoción y Comunidad 04.</t>
  </si>
  <si>
    <t>2021: 663</t>
  </si>
  <si>
    <t>Región Chorotega 
2023: 400
2024: 400
2025: 400
2026: 400</t>
  </si>
  <si>
    <t>2023-2026: 64.998.157
Fuente: FODESAF.
Programa presupuestario: Prevención, Promoción y Comunidad 04.</t>
  </si>
  <si>
    <t>2021: 342</t>
  </si>
  <si>
    <t>Región Pacífico Central 
2023: 340
2024: 340
2025: 340
2026: 340</t>
  </si>
  <si>
    <t>2023-2026: 62.391.053
Fuente: FODESAF.
Programa presupuestario: Prevención, Promoción y Comunidad 04.</t>
  </si>
  <si>
    <t>2021: 330</t>
  </si>
  <si>
    <t>Región Brunca 
2023: 280
2024: 280
2025: 280
2026: 280</t>
  </si>
  <si>
    <t xml:space="preserve">2023-2026: 35.453.538
Fuente: FODESAF.
Programa presupuestario: Prevención, Promoción y Comunidad 04.
</t>
  </si>
  <si>
    <t>2021: 522</t>
  </si>
  <si>
    <t>Región Huetar Caribe 
2023: 280
2024: 280
2025: 280
2026: 280</t>
  </si>
  <si>
    <t>2023-2026: 40.738.521
Fuente: FODESAF.
Programa presupuestario: Prevención, Promoción y Comunidad 04.</t>
  </si>
  <si>
    <t>2021: 193</t>
  </si>
  <si>
    <t>Región Huetar Norte 
2023: 240
2024: 240
2025: 240
2026: 240</t>
  </si>
  <si>
    <t>2023-2026: 21.598.655
Fuente: FODESAF.
Programa presupuestario: Prevención, Promoción y Comunidad 04.</t>
  </si>
  <si>
    <t>B.7 Porcentaje de personas menores de edad (PME) a las que se les brinda respuesta institucional de acuerdo con las denuncias recibidas y atendidas, a nivel nacional y regional.</t>
  </si>
  <si>
    <t>2021: 76%</t>
  </si>
  <si>
    <t xml:space="preserve">
2023: 95%
2024: 95%
2025: 95%
2026: 95% </t>
  </si>
  <si>
    <t>2023-2026: 23.807.193.906
Fuente: Ley 7648 (Ordinario) y FODESAF.
Programa presupuestario: Atención 03</t>
  </si>
  <si>
    <t>2021: 81%</t>
  </si>
  <si>
    <t>Región Central 
2023: 95%
2024: 95%
2025: 95%
2026: 95%</t>
  </si>
  <si>
    <t>2023-2026: 
11.858.304.930,31
Fuente: Ley 7648 (Ordinario) y FODESAF.
Programa presupuestario: Atención 03</t>
  </si>
  <si>
    <t>2021: 99%</t>
  </si>
  <si>
    <t>Región Chorotega 2023: 95%
2024: 95%
2025: 95%
2026: 95%</t>
  </si>
  <si>
    <t>2023-2026: 2.424.431.036,98
Fuente: Ley 7648 (Ordinario) y FODESAF.
Programa presupuestario: Atención 03</t>
  </si>
  <si>
    <t>2021: 95%</t>
  </si>
  <si>
    <t>Región Pacífico Central 
2023: 95%
2024: 95%
2025: 95%
2026: 95%</t>
  </si>
  <si>
    <t>2023-2026: 2.392.002.664,94
Fuente: Ley 7648 (Ordinario) y FODESAF.
Programa presupuestario: Atención 03</t>
  </si>
  <si>
    <t>2021: 73%</t>
  </si>
  <si>
    <t>Región Brunca 
2023: 95%
2024: 95%
2025: 95%
2026: 95%</t>
  </si>
  <si>
    <t>2023-2026: 2.362.168.772,70
Fuente: Ley 7648 (Ordinario) y FODESAF.
Programa presupuestario: Atención 03</t>
  </si>
  <si>
    <t>2021: 51%</t>
  </si>
  <si>
    <t>Región Huetar Caribe 
2023: 95%
2024: 95%
2025: 95%
2026: 95%</t>
  </si>
  <si>
    <t>2023-2026: 2.425.361.273,54
Fuente: Ley 7648 (Ordinario) y FODESAF.
Programa presupuestario: Atención 03</t>
  </si>
  <si>
    <t>2021: 88%</t>
  </si>
  <si>
    <t>Región Huetar Norte 
2023: 95%
2024: 95%
2025: 95%
2026: 95%</t>
  </si>
  <si>
    <t>2023-2026: 2.344.925.227,69
Fuente: Ley 7648 (Ordinario) y FODESAF.
Programa presupuestario: Atención 03</t>
  </si>
  <si>
    <t>B.8 Porcentaje de acciones prioritarias ejecutadas del Plan Acción de la PONADIS.</t>
  </si>
  <si>
    <t xml:space="preserve">2024: 20%  
2025: 40% 
2026%: 60% 
</t>
  </si>
  <si>
    <t>2023-2026: 200.000.000
Fuente: Ministerio de Trabajo y Seguridad Social
Programa Presupuestario 736 CONAPDIS</t>
  </si>
  <si>
    <t>CONAPDIS
-Dirección Ejecutiva 
-Dirección Técnica
-Dirección Desarrollo Regional</t>
  </si>
  <si>
    <t>Financiero
Político
Tecnológico
Operativo</t>
  </si>
  <si>
    <t>7. Programa de atención a la necesidad de vivienda de la población de escasos recursos económicos y de ingresos medios en todo el territorio nacional.</t>
  </si>
  <si>
    <t>Contribuir al otorgamiento de soluciones de vivienda para la población de escasos recursos económicos y de ingresos medios mediante el otorgamiento de bonos de vivienda y títulos de propiedad.</t>
  </si>
  <si>
    <t>D.1 Número de operaciones formalizadas a familias de mujeres jefas de hogar con recursos del FOSUVI a nivel nacional y regional.</t>
  </si>
  <si>
    <t>2021: 6.933</t>
  </si>
  <si>
    <t>2023: 7.202
2024: 7.274
2025: 7.344
2026: 7.415</t>
  </si>
  <si>
    <t>2023-2026: 
326.498.892.667
Fuente: FODESAF, Lotería Nacional (JPS), Impuesto Solidario.
Programa presupuestario: 02- Negocio 02.01 Dirección FOSUVI.
Fuente: PS: Ley 8718, distribución de 50% de la utilidad neta de la Lotería Instantánea, según artículo 13.</t>
  </si>
  <si>
    <t>BANHVI, Dirección FOSUVI.</t>
  </si>
  <si>
    <t>País
Económico
Financiero
Legal
Natural</t>
  </si>
  <si>
    <t>2021: 1.831</t>
  </si>
  <si>
    <t>Región Central
2023: 1.899
2024: 1.915
2025: 1.930
2026: 1.945</t>
  </si>
  <si>
    <t>2023-2026: 
61.557.904.016
Fuente: FODESAF, Lotería Nacional (JPS), Impuesto Solidario.
Programa presupuestario: 02- Negocio 02.01 Dirección FOSUVI.
Fuente: PS: Ley 8718, distribución de 50% de la utilidad neta de la Lotería Instantánea, según artículo 13.</t>
  </si>
  <si>
    <t>2021: 789</t>
  </si>
  <si>
    <t>Región Chorotega 
2023: 822
2024: 830
2025: 840
2026: 850</t>
  </si>
  <si>
    <t>2023-2026: 
52.546.429.337
Fuente: FODESAF, Lotería Nacional (JPS), Impuesto Solidario.
Programa presupuestario: 02- Negocio 02.01 Dirección FOSUVI
Fuente: PS: Ley 8718, distribución de 50% de la utilidad neta de la Lotería Instantánea, según artículo 13.</t>
  </si>
  <si>
    <t>2021: 560</t>
  </si>
  <si>
    <t>Región Pacífico Central
2023: 1.203
2024: 1.215
2025: 1.227
2026: 1.239</t>
  </si>
  <si>
    <t>2023-2026: 
68.254.758.885
Fuente: FODESAF, Lotería Nacional (JPS), Impuesto Solidario.
Programa presupuestario: 02- Negocio 02.01 Dirección FOSUVI.
Fuente: PS: Ley 8718, distribución de 50% de la utilidad neta de la Lotería Instantánea, según artículo 13.</t>
  </si>
  <si>
    <t>2021: 1.158</t>
  </si>
  <si>
    <t>Región Brunca
2023: 583
2024: 593
2025: 602
2026: 611</t>
  </si>
  <si>
    <t>2023-2026: 
24.761.050.375
Fuente: FODESAF, Lotería Nacional (JPS), Impuesto Solidario.
Programa presupuestario: 02- Negocio 02.01 Dirección FOSUVI.
Fuente: PS: Ley 8718, distribución de 50% de la utilidad neta de la Lotería Instantánea, según artículo 13.</t>
  </si>
  <si>
    <t>2021: 1.360</t>
  </si>
  <si>
    <t xml:space="preserve">Región Huetar Caribe
2023: 1.283
2024: 1.295
2025: 1.307
2026: 1.319
 </t>
  </si>
  <si>
    <t>2023-2026: 
61.020.625.197
Fuente: FODESAF, Lotería Nacional (JPS), Impuesto Solidario.
Programa presupuestario: 02- Negocio 02.01 Dirección FOSUVI.
Fuente: PS: Ley 8718, distribución de 50% de la utilidad neta de la Lotería Instantánea, según artículo 13.</t>
  </si>
  <si>
    <t>2021: 1.235</t>
  </si>
  <si>
    <t>Región Huetar Norte
2023: 1.412
2024: 1.426
2025: 1.438
2026: 1.451</t>
  </si>
  <si>
    <t>2023-2026: 
58.358.124.857
Fuente: FODESAF, Lotería Nacional (JPS), Impuesto Solidario.
Programa presupuestario: 02- Negocio 02.01 Dirección FOSUVI.
Fuente: PS: Ley 8718, distribución de 50% de la utilidad neta de la Lotería Instantánea, según artículo 13.</t>
  </si>
  <si>
    <t>D.2 Número de hogares que habitan terrenos propiedad del IMAS como sujetos públicos que reciben título de propiedad del terreno a su nombre a nivel nacional y regional.</t>
  </si>
  <si>
    <t>2021: 39</t>
  </si>
  <si>
    <t xml:space="preserve">
2023: 451
2024: 951
2025: 1.451
2026: 1.951</t>
  </si>
  <si>
    <t xml:space="preserve">2023-2026: 2.000.000.000
Fuente: IMAS
Programa presupuestario: Programa Protección y Promoción Social, Código 1212.
</t>
  </si>
  <si>
    <t xml:space="preserve">Financiero
Legal
Operativo
</t>
  </si>
  <si>
    <t>2021: 25</t>
  </si>
  <si>
    <t>Región Central 
2023: 192
2024: 417
2025: 642
2026: 867</t>
  </si>
  <si>
    <t>2023-2026: 887.860.311
2023: 212.860.310
2024: 437.860.310
2025: 662.860.310
2026: 887.860.311
Fuente: IMAS
Programa presupuestario: Programa Protección y Promoción Social, Código 1212</t>
  </si>
  <si>
    <t>Región Chorotega 
2023: 22
2024: 37
2025: 52
2026: 67</t>
  </si>
  <si>
    <t>2023-2026: 69.390.244
2023: 24.390.244
2024: 39.390.244
2025: 54.390.244
2026: 69.390.244
Fuente: IMAS
Programa presupuestario: Programa Protección y Promoción Social, Código 1212</t>
  </si>
  <si>
    <t>2021: 8</t>
  </si>
  <si>
    <t>Región Pacífico Central 
2023: 76
2024: 211
2025: 346
2026: 481</t>
  </si>
  <si>
    <t>2023-2026: 489.257.206
2023: 84.257.206
2024: 219.257.206
2025: 354.257.206
2026: 489.257.206
Fuente: IMAS
Programa presupuestario: Programa Protección y Promoción Social, Código 1212</t>
  </si>
  <si>
    <t>2021: 3</t>
  </si>
  <si>
    <t>Región Brunca 
2023: 40
2024: 120
2025: 200
2026: 280</t>
  </si>
  <si>
    <t>2023-2026: 284.345.898
2023: 44.345.898
2024: 124.345.898
2025: 204.345.898
2026: 284.345.898
Fuente: IMAS
Programa presupuestario: Programa Protección y Promoción Social, Código 1212</t>
  </si>
  <si>
    <t>Región Huetar Caribe 
2023: 121
2024: 161
2025: 201
2026: 241</t>
  </si>
  <si>
    <t>2023-2026: 254.146.341
2023: 134.146.341
2024: 174.146.341
2025: 214.146.341
2026: 254.146.341
Fuente: IMAS
Programa presupuestario: Programa Protección y Promoción Social, Código 1212</t>
  </si>
  <si>
    <t>Región Huetar Norte 
2023: 0
2024: 5
2025: 10
2026: 15</t>
  </si>
  <si>
    <t>2023-2026: 15.000.000
2023: 0
2024: 5.000.000
2025: 10.000.000
2026: 15.000.000
Fuente: IMAS
Programa presupuestario: Programa Protección y Promoción Social, Código 1212</t>
  </si>
  <si>
    <t>8. Programa Avancemos y otros programas (becas estudiantiles) para la permanencia de las personas estudiantes en el sistema educativo formal.</t>
  </si>
  <si>
    <t>Coadyuvar en el avance de las personas estudiantes de primaria y secundaria en situación de pobreza y pobreza extrema respecto a nivel y ciclo lectivo mediante transferencias monetarias condicionadas.</t>
  </si>
  <si>
    <t>A.1 Número de personas estudiantes de primera infancia, primaria y secundaria que reciben beneficio de Avancemos según el registro de SINIRUBE, a nivel nacional y regional.</t>
  </si>
  <si>
    <t>2021: 417.571</t>
  </si>
  <si>
    <t>2023: 274.000
2024: 274.000
2025: 274.000
2026: 274.000</t>
  </si>
  <si>
    <t>2023-2026: 373.357.000.000
Fuente: IMAS, Gobierno Central, FODESAF
Programa presupuestario: Programa Protección y Promoción Social, Código 1212</t>
  </si>
  <si>
    <t>2021: 165.966</t>
  </si>
  <si>
    <t>Región Central 
2023: 107.929
2024: 107.929
2025: 107.929
2026: 107.929</t>
  </si>
  <si>
    <t>2023-2026: 147.065.322.300
2023: 36.766.330.575
2024: 36.766.330.575
2025: 36.766.330.575
2026: 36.766.330.575
Fuente: IMAS, Gobierno Central, FODESAF
Programa presupuestario: Programa Protección y Promoción Social, Código 1212</t>
  </si>
  <si>
    <t>2021: 41.852</t>
  </si>
  <si>
    <t>Región Chorotega 
2023: 28.934
2024: 28.934
2025: 28.934
2026: 28.934</t>
  </si>
  <si>
    <t xml:space="preserve">2023-2026: 39.426.499.200
2023: 9.856.624.800
2024: 9.856.624.800
2025: 9.856.624.800
2026: 9.856.624.800
Fuente: IMAS, Gobierno Central, FODESAF
Programa presupuestario: Programa Protección y Promoción Social, Código 1212
</t>
  </si>
  <si>
    <t>2021: 35.498</t>
  </si>
  <si>
    <t>Región Pacífico Central 
2023: 22.249
2024: 22.249
2025: 22.249
2026: 22.249</t>
  </si>
  <si>
    <t>2023-2026: 30.316.588.400
2023: 7.579.147.100
2024: 7.579.147.100
2025: 7.579.147.100
2026: 7.579.147.100
Fuente: IMAS, Gobierno Central, FODESAF
Programa presupuestario: Programa Protección y Promoción Social, Código 1212</t>
  </si>
  <si>
    <t>2021: 59.789</t>
  </si>
  <si>
    <t>Región Brunca 
2023: 40.771
2024: 40.771
2025: 40.771
2026: 40.771</t>
  </si>
  <si>
    <t>2023-2026: 55.555.521.600
2023: 13.888.880.400
2024: 13.888.880.400
2025: 13.888.880.400
2026: 13.888.880.400
Fuente: IMAS, Gobierno Central, FODESAF
Programa presupuestario: Programa Protección y Promoción Social, Código 1212</t>
  </si>
  <si>
    <t>2021: 61.235</t>
  </si>
  <si>
    <t>Región Huetar Caribe 
2023: 40.908
2024: 40.908
2025: 40.908
2026: 40.908</t>
  </si>
  <si>
    <t>2023-2026: 55.742.200.100
2023: 13.935.550.025
2024: 13.935.550.025
2025: 13.935.550.025
2026: 13.935.550.025
Fuente: IMAS, Gobierno Central, FODESAF
Programa presupuestario: Programa Protección y Promoción Social, Código 1212</t>
  </si>
  <si>
    <t>2021: 53.231</t>
  </si>
  <si>
    <t>Región Huetar Norte 
2023: 33.209
2024: 33.209
2025: 33.209
2026: 33.209</t>
  </si>
  <si>
    <t>2023-2026: 45.250.868.400
2023: 11.312.717.100
2024: 11.312.717.100
2025: 11.312.717.100
2026: 11.312.717.100
Fuente: IMAS, Gobierno Central, FODESAF
Programa presupuestario: Programa Protección y Promoción Social, Código 1212</t>
  </si>
  <si>
    <t>A.2 Número de adolescentes madres becadas para la permanencia en el sistema educativo, en cualquier oferta educativa del MEP, según el registro del SINIRUBE, a nivel nacional y regional.</t>
  </si>
  <si>
    <t>2021: 2.597</t>
  </si>
  <si>
    <t>2023: 1.900
2024: 1.900
2025: 1.900
2026: 1.900</t>
  </si>
  <si>
    <t>2023-2026: 1.750.000.000
Fuente: Ley 7648 (Ordinario) y Ley 7972 Art. 14.
Programa Presupuestario: Prevención, Promoción y Comunidad 04.</t>
  </si>
  <si>
    <t>IMAS: Gerencia Técnica, Direcciones Regionales y Oficinas Locales.</t>
  </si>
  <si>
    <t xml:space="preserve">Gobernanza
Financiero
</t>
  </si>
  <si>
    <t>2021: 1.011</t>
  </si>
  <si>
    <t>Región Central 
2023: 835
2024: 835
2025: 835
2026: 835</t>
  </si>
  <si>
    <t>2023-2026: 769.078.947
Fuente: Ley 7648 (Ordinario) y Ley 7972 Art. 14.
Programa Presupuestario: Prevención, Promoción y Comunidad 04.</t>
  </si>
  <si>
    <t>2021: 281</t>
  </si>
  <si>
    <t>Región Chorotega 
2023: 200
2024: 200
2025: 200
2026: 200</t>
  </si>
  <si>
    <t>2023-2026: 184.210.526
Fuente: Ley 7648 (Ordinario) y Ley 7972 Art. 14.
Programa Presupuestario: Prevención, Promoción y Comunidad 04.</t>
  </si>
  <si>
    <t>2021: 209</t>
  </si>
  <si>
    <t>Región Pacífico Central
2023: 145
2024: 145
2025: 145
2026: 145</t>
  </si>
  <si>
    <t>2021: 329</t>
  </si>
  <si>
    <t>Región Brunca 
2023: 200
2024: 200
2025: 200
2026: 200</t>
  </si>
  <si>
    <t xml:space="preserve">2023-2026: 184.210.526
Fuente: Ley 7648 (Ordinario) y Ley 7972 Art. 14.
Programa Presupuestario: Prevención, Promoción y Comunidad 04.
</t>
  </si>
  <si>
    <t xml:space="preserve"> </t>
  </si>
  <si>
    <t>2021: 340</t>
  </si>
  <si>
    <t>Región Huetar Caribe 
2023: 270
2024: 270
2025: 270
2026: 270</t>
  </si>
  <si>
    <t>2023-2026: 248.684.211
Fuente: Ley 7648 (Ordinario) y Ley 7972 Art. 14.
Programa Presupuestario: Prevención, Promoción y Comunidad 04.</t>
  </si>
  <si>
    <t>Región Huetar Norte 
2023: 250
2024: 250
2025: 250
2026: 250</t>
  </si>
  <si>
    <t>2023-2026: 230.263.158
Fuente: Ley 7648 (Ordinario) y Ley 7972 Art. 14.
Programa Presupuestario: Prevención, Promoción y Comunidad 04.</t>
  </si>
  <si>
    <t>A.3 Número de jóvenes y adultos certificados en alguna de las modalidades de educación para personas Jóvenes y Adultos (EPJA), del Ministerio de Educación Pública.</t>
  </si>
  <si>
    <t>2021: 10.000</t>
  </si>
  <si>
    <t>2023: 10.500                      2024: 11.000                             2025: 11.500                           2026: 12.000</t>
  </si>
  <si>
    <t>2023-2026: 433.764.358.723,89
Fuente: Ingreso corriente, Ministerio de Educación Pública
Programa Presupuestario: 573.05 Educación para Jóvenes y Adultos</t>
  </si>
  <si>
    <t>MEP</t>
  </si>
  <si>
    <t xml:space="preserve">Financiero
Demográfico/ Social
</t>
  </si>
  <si>
    <t>9. Pensiones del Régimen No Contributivo.</t>
  </si>
  <si>
    <t>Adjudicar pensiones del régimen no contributivo (RNC) a los ciudadanos en situación de pobreza y pobreza extrema dando prioridad a la persona adulta mayor y en función de los recursos previstos por ley.</t>
  </si>
  <si>
    <t>A.1 Número de nuevas Pensiones del RNC otorgadas.</t>
  </si>
  <si>
    <t>2021: 5.031</t>
  </si>
  <si>
    <t>2023: 5.000
2024: 5.000
2025: 5.000
2026: 5.000</t>
  </si>
  <si>
    <t xml:space="preserve">2023-2026: 17.400.000.000 .
2023: 4.000.000.000
2024: 4.200.000.000
2025: 4.500.000.000
2026: 4.700.000.000
Fuente: FODESAF, Gobierno Central, Ley 7983, artículo 77, impuesto por cigarrillos y licores, Ley 8718, Ley 9906.
Fuente: JPS: Ley 8718, distribución de 9% a un 9,5% de la utilidad neta de las loterías, los juegos y otros productos de azar, según artículo 8 inciso g).
Programa presupuestario: Programa Régimen No Contributivo de las Pensiones 
</t>
  </si>
  <si>
    <t>CCSS: Presidencia Ejecutiva, Gerencia de Pensiones, Dirección de Administración de Pensiones y Área de Gestión de Pensiones del Régimen No Contributivo.</t>
  </si>
  <si>
    <t>A.2 Número acumulado de personas con pensión del RNC otorgadas.</t>
  </si>
  <si>
    <t>2021: 134.656</t>
  </si>
  <si>
    <t>2023: 146.633
2024: 151.633
2025: 156.633
2026: 161.633</t>
  </si>
  <si>
    <t>2023-2026: 850.000.000.000
2023: 197.000.000.000
2024: 212.000.000.000
2025: 217.000.000.000
2026: 224.000.000.000
Fuente: FODESAF, Gobierno Central, Ley 7983, artículo 77, impuesto por cigarrillos y licores, Ley 8718, Ley 9906.
Fuente: JPS: Ley 8718, distribución de 9% a un 9,5% de la utilidad neta de las loterías, los juegos y otros productos de azar, según artículo 8 inciso g).
Programa presupuestario: Programa Régimen No Contributivo de las Pensiones.</t>
  </si>
  <si>
    <t xml:space="preserve">Institución </t>
  </si>
  <si>
    <t>INSTITUTO NACIONAL DE LAS MUJERES (metas Sector Bienestar, Trabajo e Inclusión social)</t>
  </si>
  <si>
    <t>Objetivos</t>
  </si>
  <si>
    <t>Auto clasificación del grado de avance</t>
  </si>
  <si>
    <t xml:space="preserve">II trimestre </t>
  </si>
  <si>
    <t># Intervención Pública</t>
  </si>
  <si>
    <t>Regiones MIDEPLAN</t>
  </si>
  <si>
    <t>I Semestre 2026</t>
  </si>
  <si>
    <t>Medios de verificación (nombre y descripción de los archivos adjuntos</t>
  </si>
  <si>
    <t xml:space="preserve">Meta anual </t>
  </si>
  <si>
    <t xml:space="preserve">Presupuesto </t>
  </si>
  <si>
    <t>Meta Ejecutada</t>
  </si>
  <si>
    <t>% Avance</t>
  </si>
  <si>
    <t>De acuerdo con lo programado 
(90% a 100%)</t>
  </si>
  <si>
    <t>Factores que contribuyan en el avance de las metas superiores a 125% de avance</t>
  </si>
  <si>
    <t>Logros (se requiere incluir un párrafo en relación con los ODS, según la vinculación hecha). Esfuerzo hecho. Beneficio a la población beneficiaria.</t>
  </si>
  <si>
    <t xml:space="preserve">Con riesgo de incumplimiento </t>
  </si>
  <si>
    <t>Obstáculos relacionados con los riesgos que obstaculizan el cumplimiento de la meta</t>
  </si>
  <si>
    <t>Medidas de mejora (máximo tres, de acuerdo a la operacionalización del SEVRI institucional)</t>
  </si>
  <si>
    <t>Atraso crítico 
(0 a 49,9%)</t>
  </si>
  <si>
    <t xml:space="preserve">A.1 Número de mujeres en condiciones de pobreza egresadas del Curso de Formación Humana para su autonomía, a nivel nacional y regional según el registro de SINIRUBE.
</t>
  </si>
  <si>
    <t xml:space="preserve">2023-2026: 4.400.000.000   </t>
  </si>
  <si>
    <t>Total</t>
  </si>
  <si>
    <t>¢1 607 078 981
¢509 536 455
 31,71%</t>
  </si>
  <si>
    <t>X</t>
  </si>
  <si>
    <t xml:space="preserve">2023-2026: 733.333.340 </t>
  </si>
  <si>
    <t>Región Central</t>
  </si>
  <si>
    <t>Según registro de SINIRUBE solo se reconocieron 840 de las 846 iniciales.
Sede Oriente finalizaron en el proceso 637 mujeres,  se tuvo una deserción de 40 mujeres. Entre las participantes se contó con 1 mujer adolescente madre, 1 mujer adulta mayor, 1 mujer afrodescendiente, 4 mujeres indígenas Bibri, 23 mujeres indígenas cabécar, 8 mujeres refugiadas, 18 mujeres en conflicto con la ley.
 209 de la sede occidente: hubo 29 deserciones, entre el perfil de las mujeres se encuentran 1 mujer afrodescendiente, 5 mujeres cabécar, 6 mujeres refugiadas, 2 mujeres en conflicto con la ley.</t>
  </si>
  <si>
    <t xml:space="preserve">2023-2026: 733.333.332 </t>
  </si>
  <si>
    <t>Región Chorotega</t>
  </si>
  <si>
    <t>x</t>
  </si>
  <si>
    <t>El Programa de Formación Humana se posicionó estratégicamente en la Región Chorotega, logrando la descentralización de los servicios del INAMU mediante la atención directa en comunidades rurales de alta vulnerabilidad y alejadas de los centros urbanos, específicamente en Santa Cecilia de La Cruz, el territorio indígena de Matambú en Hojancha, y Paso Tempisque de Carrillo. Como resultado de esta cobertura, un total de  865 mujeres provenientes de los 11 cantones de la provincia de Guanacaste egresaron del proceso tras completar un ciclo formativo de 15 sesiones continuas, sin embargo, según los registros de SINIRUBE se reconocen únicamnete 808 mujeres.
Para garantizar la eficiencia institucional, se ejecutó la adaptación metodológica y la alineación operativa de los contenidos con los objetivos del Modelo IMAS Impulsa. Esto permitió el desarrollo directo de competencias técnicas, socioemocionales y cognitivas orientadas a potenciar la autonomía económica, el conocimiento de derechos laborales y la generación de herramientas prácticas para el emprendimiento y la empleabilidad de las participantes.
En el eje de derechos y prevención, se brindaron herramientas  que capacitaron a las mujeres para identificar con precisión los tipos y manifestaciones de la violencia, el marco legal vigente, la ruta crítica para la denuncia y la oferta de servicios institucionales de acompañamiento. Asimismo, en las sesiones de salud integral se fortalecieron las capacidades de autocuidado y la apropiación de derechos sexuales y reproductivos, complementándose con la distribución dirigida de insumos como copas menstruales, preservativos y lubricantes.
La gestión regional consolidó la articulación con tres instituciones públicas (INA, ARESEP y Ministerio de Salud) y dos entidades privadas (ACIB y Fundación Aliarse). En el caso específico de la alianza con el INA, se gestionó la inclusión y el registro  de las participantes en la plataforma de la Agencia Nacional de Empleo (ANE), asegurando su acceso en tiempo real a la oferta de capacitación técnica y a las vacantes de empleo disponibles según su zona de residencia.</t>
  </si>
  <si>
    <t>Región Pacífico Central</t>
  </si>
  <si>
    <t>Región Brunca</t>
  </si>
  <si>
    <t>Región Huetar Caribe</t>
  </si>
  <si>
    <t>Región Huetar Norte</t>
  </si>
  <si>
    <t xml:space="preserve">B.1 Número de personas participantes en acciones de promoción de la corresponsabilidad social de los cuidados a nivel nacional y regional.
</t>
  </si>
  <si>
    <t xml:space="preserve">2023-2026: 800.000.000
</t>
  </si>
  <si>
    <t>¢114 070 250
¢4 249 675
3,73%</t>
  </si>
  <si>
    <t>Para el segundo semestre el cumplimiento de la meta programada, lo cual se ha visto comprometida por la aplicación de la reorganización institucional en el primer trimestre lo que ha retrasado el cumplimiento.</t>
  </si>
  <si>
    <t xml:space="preserve">2023-2026: 96.000.000
</t>
  </si>
  <si>
    <t>Buena coordinación con los CEN-CINAI para ampliar cobertura y respetar los tiempos de las mujeres.
Las personas participantes cuestionaron la división sexual del trabajo, e identificaron que cuidar es un aprendizaje social y no un mandato biológico materno.
Se tuvo participación de mujeres egresadas de Formación Humana, quiénes aportaron a la reflexión, respecto a la normalización que se hace del agotamiento de las mujeres su asocio como obligación de género. Comentaron sobre el autocuidado y el tiempo propio como un derecho de las mujeres.
Los talleres operaron como espacios seguros donde se denunciaron violencias (incluido el abuso sexual infantil). Se detectó una intersección crítica entre violencia intrafamiliar, presión social para cuidar y revictimización institucional.
Durante el desarrollo de los talleres se visualizó lo urgente que es crear protocolos de no revictimización y capacitar al funcionariado para evitar que se justifique la violencia o se exijan sacrificios que vulneren los derechos de las mujeres</t>
  </si>
  <si>
    <t>Durante los meses de mayo y junio, se promovió la participación de personas en actividades orientadas a la igualdad de derechos humanos y la no violencia hacia las mujeres, considerando variables como sexo, edad, etnia, condición de discapacidad, condición migratoria, región y zona urbano-rural.
Se destaca la participación en espacios masivos, como la Conmemoración de los 30 años de la Ley 7600, organizada por la Asociación ASOCEVIP en el Hospital Monseñor Sanabria, así como en las sesiones de las Comisiones Regionales de Salud Mental (CORESAM) del Ministerio de Salud.
En estos espacios, se logró posicionar la importancia de la corresponsabilidad social en los cuidados, promoviendo la participación de otros miembros de la familia en el cuidado de:
Personas con discapacidad,
Personas con problemas de salud mental,</t>
  </si>
  <si>
    <t>Se logra atender 71 mujeres en el trimestre</t>
  </si>
  <si>
    <t>Se realiza programación de actividades para el mes de agosto</t>
  </si>
  <si>
    <t>Se facilitó información sobre la corresponsabilidad social de los cuidados a diferentes mujeres, incluyendo mujeres lideresas y mujeres indígenas, promoviendo así que la información llegué a otras mujeres.</t>
  </si>
  <si>
    <t>Se avanza significativamente en la meta con el apoyo del equipo de la regional participando en  diversas charlas de corresponsabilidad social de los cuidados en centros educativos y espacios comunitarios como CINDEA Canalete y Bijagua, Escuela Z13, CTP La Fortuna, IAFA, Casa de la Cultura y ligas atléticas, impactando a poblaciones como mujeres, personas adultas mayores y jóvenes; asimismo, se participó en la Feria Institucional de Caño Negro y se desarrolló atención itinerante del IMAS en Guatuso, fortaleciendo el trabajo interinstitucional, la articulación territorial y la sensibilización comunitaria en materia de cuidados.
Se adelanta la ejecución de esta meta para priorizar otros ejes de trabajo que se debieron pasar para el segundo semestre por la falta de la contratación por demanda.</t>
  </si>
  <si>
    <t xml:space="preserve">C.1 Porcentaje de acciones del Plan de acción PLANOVI 2023-2027, en ejecución.
</t>
  </si>
  <si>
    <t>2023: 0 
2024: 30%
2025: 65%
2026: 95%</t>
  </si>
  <si>
    <t>2023-2026: 1.120.000.000
(280.000.000 por año)</t>
  </si>
  <si>
    <t>¢177 059 221
¢106 657 752
60,24%</t>
  </si>
  <si>
    <t xml:space="preserve">C.2 Número de mujeres víctimas de violencia atendidas a nivel nacional y regional.
</t>
  </si>
  <si>
    <t>2023-2026: 5.600.000.000
(1.400.000.000 por año)</t>
  </si>
  <si>
    <t>¢2 462 586 968
¢892 694 918
36,25%</t>
  </si>
  <si>
    <t>Fortalecer la planificación y gestión del recurso humano mediante el seguimiento permanente a la conformación de los equipos de trabajo regionales, la redistribución temporal de cargas laborales y la implementación de mecanismos de coordinación interna que permitan atender oportunamente las ausencias de personal por incapacidades, vacaciones psicoprofilácticas u otras situaciones excepcionales, con el fin de minimizar su impacto en la prestación de los servicios y en el cumplimiento de las metas institucionales.</t>
  </si>
  <si>
    <t xml:space="preserve">2023-2026: 3.508.000.000
</t>
  </si>
  <si>
    <t>Encontramos que la crisis económica que afecta el país genera causas directas sobre las mujeres víctimas de violencia quienes como consecuencia tienen menor escolaridad, menor experiencia laboral, y menor acceso a recursos con los que puedan mantenerse y a sus hijos e hijas iniciando un nuevo proyecto de vida.  Además, las secuelas emocionales que enfrentan las mujeres que ingresan a los albergues causan que la estadía en el albergue sea mayor a lo indicado en el protocolo.
Durante el II Trimestre del año la Delegación de la Mujer realizó un total de 2.244 atenciones especializadas a mujeres que enfrentan diferentes tipos de violencia. De estas atenciones, 569 corresponden a mujeres atendidas por primera vez en los servicios (568 en la UDM y 01 en la Unidad Regional Central), y 1.442 a mujeres que se encuentran en seguimiento activo (1.404 en la UDM y 38 en la Unidad Regional Central)</t>
  </si>
  <si>
    <t>Coordinar acciones interinstitucionales que brinden apoyo económico real y expedito a las mujeres víctimas de violencia que sen atendidas en el CEAAM</t>
  </si>
  <si>
    <t xml:space="preserve">2023-2026: 560.000.000
</t>
  </si>
  <si>
    <t>Se ejecutó el abordaje interdisciplinario (legal y psicológico) focalizado en usuarias en condiciones de riesgo severo o precaución por violencia doméstica y de género. La contención psicológica especializada permitió que las víctimas identificaran sus indicadores de riesgo, lo que favoreció que las usuarias activaran los mecanismos de protección estatal (interposición de denuncias y solicitudes de medidas de protección) y construyeran sus planes de seguridad.
 Se asumió la representación judicial y la asesoría jurídica especializada para el acceso a la justicia de las mujeres de la región. El patrocinio legal se dio mediante la redacción de denuncias por incumplimiento de medidas de protección, contestación de expedientes en materia de familia, y la presentación de apelaciones y escritos judiciales estratégicos; estas acciones permitieron la recuperación de la custodia de personas menores de edad en coordinación con el PANI. 
Se instrumentaron solicitudes de medidas de protección judicial diseñadas bajo un enfoque de interseccionalidad, priorizando a usuarias con indicadores de vulnerabilidad tales como asimetría económica, barreras de comunicación por impacto emocional y discriminación por condición migratoria o ausencia de redes de apoyo. La intervención legal brindó la seguridad inmediata de las mujeres y sus dependientes frente a la persona agresora.
Se coordinó de forma interinstitucional con entidades claves para salvaguardar el entorno de las usuarias. Esto incluyó la articulación mediante oficios dirigidos al Instituto de Desarrollo Rural (INDER) para asegurar la titulación y tenencia de tierras a favor de mujeres sobrevivientes de violencia doméstica, así como a instancias de asistencia jurídica gratuita de la región.</t>
  </si>
  <si>
    <t xml:space="preserve">2023-2026: 384.000.000
</t>
  </si>
  <si>
    <t>Se logró la atención de 129 mujeres el el segundo trimestre, equivalente al 71,67% de la meta programada. A pesar del restablecimiento gradual del servicio durante el segundo trimestre, se garantizó la continuidad de la atención mediante el compromiso y esfuerzo del equipo profesional, contribuyendo al acceso de las mujeres a los servicios especializados del INAMU.</t>
  </si>
  <si>
    <t>Para ese caso, las acciones de mejora deben enfocarse en la consolidación del servicio y el aumento de la capacidad de respuesta:
Fortalecer la programación y asignación de espacios de atención, con el fin de maximizar la capacidad instalada y aumentar la cobertura de los servicios durante el segundo semestre.
Dar continuidad a las acciones de consolidación y estabilización del servicio, procurando optimizar los procesos de atención y seguimiento de casos para responder de manera más oportuna a la demanda existente.
Mantener el monitoreo periódico del cumplimiento de la meta, identificando oportunamente posibles brechas y estableciendo medidas correctivas que favorezcan el incremento de las atenciones brindadas.</t>
  </si>
  <si>
    <t>Falta de personal de violencia para atender toda la demanda de usuarias 
Diversas incapacidades de las funcionarias, vacaciones psicoprofilácticas sin sustitución.</t>
  </si>
  <si>
    <t>Aumento de personal para atender la demanda de usuarias, aumentar la capacidad instalada del recurso humano.</t>
  </si>
  <si>
    <t xml:space="preserve">2023-2026: 380.000.000
</t>
  </si>
  <si>
    <t>El equipo de violencia asume un rol activo en la recepción, mediante un sistema de agenda organizado, con el propósito de garantizar la atención oportuna de las usuarias. Este servicio incluye tanto atenciones telefónicas como presenciales que ingresan a la regional, priorizando especialmente aquellos casos que requieren una intervención urgente. De esta manera, se asegura una respuesta ágil, adecuada y centrada en las necesidades inmediatas de las usuarias.</t>
  </si>
  <si>
    <t>La atención en violencia y la coordinación con los mecanismos locales (CLAIS y Comisión de Atención SC), se mantienen, así como las estrategias de atención en grupo psicoeducativo y charla en orientación legal para procesos administrativos referidos por el PANI.</t>
  </si>
  <si>
    <t xml:space="preserve">C.1 Número de mujeres empresarias, que reciben uno o varios de los servicios, asociados a la estrategia de emprendimientos y empresariedad, según edad, condición de discapacidad y región.
</t>
  </si>
  <si>
    <t>2023: 1.000
2024: 3.000
2025: 3.000
2026: 3.000</t>
  </si>
  <si>
    <t>2023-2026: 7.200.000.000
(1.800.000.000 por año)</t>
  </si>
  <si>
    <t>¢2 031 332 734
¢462 940 678
22,79%</t>
  </si>
  <si>
    <t>Al ser una meta que reporta desde varios serviocios institucionales, Capacitación, Información y orientación, dotación de fondos ha hecho que se logre y sobrepase la meta programada en todas las regiones.</t>
  </si>
  <si>
    <t>Región Central 
2023: 200
2024: 500
2025: 500
2026: 500</t>
  </si>
  <si>
    <t xml:space="preserve">2023-2026: 1.400.000.000
</t>
  </si>
  <si>
    <t>Se transfieren recursos exitosamente a 83 proyectos individuales los cuales fueron transferidos en los meses de abril, mayo y junio 2026. No hubo proyectos con transferencia rechazada por bloqueo de Cta. IBAN
Sede occidente: se brindó asesoría sobre FOMUJERES en diversos cantones de la región, de manera individual y colectiva. En el segundo semestre aumentó la demanda de asesorías, de ahí el sobrecumplimiento específico.
Sede Oriente: se atendió a 222 mujeres que consultaron sobre derechos económicos, específicamente Fomujeres de toda la sede. Se adelanta este proceso para dar prioridad en el segundo semestre a otras acciones pendientes sobre Autonomía Económica de las Mujeres</t>
  </si>
  <si>
    <t>Región Chorotega 
2023: 600
2024: 600
2025: 600
2026: 600</t>
  </si>
  <si>
    <t xml:space="preserve">2023-2026: 1.600.000.000
</t>
  </si>
  <si>
    <t>Uso práctico de herramientas digitales e inteligencia artificial en los emprendimientos, especialmente para actividades de promoción del negocio como redes sociales, creación de logos, búsqueda de tutoriales, autogestión de trámites en línea.
Facilitación de la comprensión de procesos de formalización de negocios, reduciendo percepciones de complejidad y promoviendo decisiones informadas hacia la formalización.
Inclusión efectiva de una emprendedora con discapacidad auditiva y mujeres adultas mayores al proceso formativo.
Las personas facilitadoras de universidades de dos procesos de capacitación se comprometieron a apoyar a las participantes en las postulaciones para obtener fondos de FOMUJERES.
Los talleres de mercadeo y diferenciación permitieron a las emprendedoras obtener conocimientos prácticos para solucionar sus debilidades en la comercialización, a través del intercambio y recomendaciones del experto japonés.
A través de los talleres de mercadeo se realizó un intercambio cultural de las prácticas y visiones de mundo de la cultura japonesa y la costarricense, enriqueciendo los lazos de cooperación.
En cuanto a inormación sobre autonomía económica las charlas se impartieron a grupos de máximo 35 mujeres, lo que permitió un manejo más cercano y atender consultas específicas sobre el fondo en los grupos.
Compromiso de las Municipalidades Cañas, Nicoya y Santa Cruz para el apoyo a las mujeres en la presentación de postulaciones, durante las sesiones ofrecieron citas a las participantes para el llenado de formularios.
Se mantiene la alianza con el Ministerio de la salud para acompañar con información sobre Permisos Sanitarios de Funcionamiento.</t>
  </si>
  <si>
    <t>Región Pacífico Central 
2023: 160
2024: 450
2025: 450
2026: 450</t>
  </si>
  <si>
    <t xml:space="preserve">2023-2026: 1.100.000.000
</t>
  </si>
  <si>
    <t>Para el presente indicador se realiza un aumento de la meta de 160 a 240, en virtud de las acciones desarrolladas en materia de empresariedad, en articulación con la Plataforma Local de Empresariedad, así como otras intervenciones vinculadas a los mecanismos del eje de empresariedad y empleabilidad. Este ajuste no implica modificación alguna al indicador ni al objetivo programático, correspondiendo únicamente a un incremento de la meta programada para el segundo trimestre.
El cumplimiento de la meta responde a la adecuada planificación y ejecución de las actividades programadas, así como a la articulación interinstitucional y al seguimiento permanente de los procesos dirigidos al fortalecimiento de la autonomía económica de las mujeres.</t>
  </si>
  <si>
    <t>Región Brunca 
2023: 155
2024: 450
2025: 450
2026: 450</t>
  </si>
  <si>
    <t xml:space="preserve">2023-2026: 1.000.000.000
</t>
  </si>
  <si>
    <t>Se presenta un sobre cumplimiento en esta meta debido, que esta esta sujeta a las asesorías y atenciones de usuarias en tema de FOMUJERES y consultas y atenciones son muy frecuentes.</t>
  </si>
  <si>
    <t>Región Huetar Caribe 
2023: 155
2024: 500
2025: 500
2026: 500</t>
  </si>
  <si>
    <t>Estos cursos buscaron fortalecer las competencias técnicas y personales de las participantes, promoviendo mayores oportunidades para su inserción laboral, el emprendimiento y el desarrollo de proyectos productivos.
La meta del departamento regional Caribe se sobrepasó debido a que se necesitaba completar la cantidad faltante del primer trimestre. Dentro de los logros que se destaca que dichas mujeres participaron de la capacitación: Formalización: un requisito importante para avanzar, el cual les permitió adquirir herramientas con miras a la formalización de sus emprendimientos. 
Este espacio se logró por medio de una articulación interinstitucional que se realizó con el Centro de Desarrollo Empresarial del INA, quienes en dos sesiones, una presencial y otra virtual, capacitaron a estas empresarias.
Se atendieron a 296 mujeres en informaión sobre autonomía económica, las cuales se distribuyen entre: visitas previas técnicas de verificación de datos y viabilidad técnica, sesiones informativas de Fomujeres y consultas para obtener información sobre Fomujeres. La distribución de las metas correspondiente al primer período no se ajusta con lo establecido por la Regional. En consecuencia, durante dicho período se registró la atención de 310 mujeres frente a una meta programada de 75. Para el segundo período, se reportó la atención de 296 mujeres respecto a una meta de 355. No obstante, en términos acumulados, se evidencia el cumplimiento y superación de la meta semestral. Este comportamiento responde a que la ejecución del servicio está sujeta a la demanda externa de las usuarias.</t>
  </si>
  <si>
    <t>Región Huetar Norte 
2023: 160
2024: 500
2025: 500
2026: 500</t>
  </si>
  <si>
    <t>Asesoramiento en diseño de negocios: Se brindó orientación especializada en diseño de negocios a un total de 155 mujeres mediante la implementación del programa “De la Idea al Éxito”. De las participantes, 36 correspondieron a egresadas del proceso de Formación Humana 2025 y 122 a mujeres participantes de Formación Humana 2026, fortaleciendo sus capacidades para la formulación y desarrollo de iniciativas productivas y de emprendimiento.
La meta programada para el trimestre fue superada debido a que se concretaron coordinaciones que originalmente estaban previstas para el tercer trimestre. Asimismo, se evidenció mayor cantidad de mujeres con  interés para recibir este tema, lo que permitió ampliar la cobertura de las acciones ejecutadas. Este resultado también responde al seguimiento brindado a procesos formativos y de acompañamiento previamente desarrollados, favoreciendo una mayor participación y cumplimiento de los objetivos establecidos.
En Información sobre autonomía económica en la región "Se ejecutaron siete sesiones informativas sobre el programa FOMUJERES en comunidades estratégicas de los cantones de Sarapiquí y Los Chiles, logrando la participación de 121 mujeres y fortaleciendo el acceso a información sobre oportunidades de financiamiento para el desarrollo de emprendimientos y la promoción de su autonomía económica. Asimismo, se consolidó la articulación interinstitucional mediante coordinaciones con diversas entidades aliadas y se promovió la vinculación de las participantes al modelo de acompañamiento impulsado por la UNA, el MAG y CORFOGA, favoreciendo el acceso a servicios de asistencia técnica y fortalecimiento productivo.
La meta programada para el segundo trimestre fue superada debido al fortalecimiento de las coordinaciones interinstitucionales con el Ministerio de Agricultura y Ganadería (MAG) y la Universidad Nacional (UNA), lo que permitió identificar grupos de mujeres y comunidades prioritarias para la ejecución de acciones de información, orientación y acompañamiento sobre FOMUJERES. Estas articulaciones facilitaron una mayor cobertura de la población meta y contribuyeron al cumplimiento anticipado de los resultados previstos."</t>
  </si>
  <si>
    <t xml:space="preserve">C.2 Número de proyectos piloto de mujeres de transición hacia una economía verde a nivel nacional y regional.
 </t>
  </si>
  <si>
    <t xml:space="preserve">2023-2026: 24.000.000
(6.000.000 por año)
</t>
  </si>
  <si>
    <t>¢2 300 000
¢0
0%</t>
  </si>
  <si>
    <t>Región Chorotega 
2024: 1
2025: 1
2026: 1</t>
  </si>
  <si>
    <t xml:space="preserve">2023-2026: 6.000.000
</t>
  </si>
  <si>
    <t>Se reportará al finalizar el año, sin embargo, se ha dado la consolidación de alianzas estratégicas con la FAO, el MAG y el INAMU, a través de la inscripción de este proceso en el plan de trabajo de la Comisión para el Desarrollo de la Empresariedad femenina. Esta articulación interinstitucional garantiza la transferencia de expertiz técnico significativo para potenciar las capacidades adaptativas y de gestión en cambio climático de las organizaciones de mujeres beneficiarias.
Se seleccionó a 2 organizaciones de mujeres beneficiarias en los cantones de Nicoya y La Cruz.</t>
  </si>
  <si>
    <t>Región Pacífico Central 
2024: 1
2025: 1
2026: 1</t>
  </si>
  <si>
    <t>En el mes de junio de 2026 se trabajó con la Organización de Mujeres Productoras Jarquín de Chomes, desarrollando espacios de sensibilización en temas de género y promoviendo la incorporación de este enfoque en sus iniciativas productivas. Se destacó la importancia de orientar sus proyectos hacia enfoques verdes y azules, considerando los efectos del cambio climático y la necesidad de fortalecer la sostenibilidad y resiliencia de sus emprendimientos.
Asimismo, esta organización ha recibido asistencia técnica del INA, Club 4S MAG e IMAS, siendo asesorada en género, gestión de riesgos y cambio climático, en el marco del Plan Nacional de Género, lo que fortalece sus capacidades organizativas y productivas con un enfoque integral.</t>
  </si>
  <si>
    <t>Región Brunca 
2024: 1
2025: 1
2026: 1</t>
  </si>
  <si>
    <t>Se reportará al finalizar el año</t>
  </si>
  <si>
    <t>Región Huetar Caribe 
2024: 1
2025: 1
2026: 1</t>
  </si>
  <si>
    <t>Se cumplió con la meta de asesorar a una organización con proyectos verdes y azules en este trimestre.
La organización asesorada tiene como objetivo: Preservación del ambiente y derechos de las mujeres, por medio del turismo educativo, charlas sobre temas ambientales, género, dirigido a grupos de escuelas, colegios y universidades. 
Y se identificaron las siguientes necesidades: 
1. Llenar los formularios de Fomujeres para el menaje, porque atienden hasta 70 personas y no cuentan con todo el mobiliario. 
Ante ello, como parte de la asesoría se les dio toda la información y orientación sobre el proceso de Fomujeres. 
2. Otra necesidad que se identificó fue los requisitos necesarios para que la asociación sea una PYME, para ello se realizó el enlace con el Centro de Desarrollo Empresarial de Limón, para la asesoría y orientación puntual sobre este tema. Se cumplió con la meta de asesorar a una organización con proyectos verdes y azules en este trimestre.
La organización asesorada tiene como objetivo: Preservación del ambiente y derechos de las mujeres, por medio del turismo educativo, charlas sobre temas ambientales, género, dirigido a grupos de escuelas, colegios y universidades. 
Y se identificaron las siguientes necesidades: 
1. Llenar los formularios de Fomujeres para el menaje, porque atienden hasta 70 personas y no cuentan con todo el mobiliario. 
Ante ello, como parte de la asesoría se les dio toda la información y orientación sobre el proceso de Fomujeres. 
2. Otra necesidad que se identificó fue los requisitos necesarios para que la asociación sea una PYME, para ello se realizó el enlace con el Centro de Desarrollo Empresarial de Limón, para la asesoría y orientación puntual sobre este tema.</t>
  </si>
  <si>
    <t>INDICADOR SECTORIAL (REPORTE INAMU)</t>
  </si>
  <si>
    <t>Objetivo Sectorial</t>
  </si>
  <si>
    <t>Anual 2025</t>
  </si>
  <si>
    <t xml:space="preserve">Presupuesto Anual </t>
  </si>
  <si>
    <t xml:space="preserve">De acuerdo con lo programado </t>
  </si>
  <si>
    <t xml:space="preserve">Atraso crítico </t>
  </si>
  <si>
    <t xml:space="preserve">Generar condiciones para garanitzar el cumplimiento de los derechos de las mujeres y su autonomía. Mejorando la posición de Costa Rica y las políticas de igualdad </t>
  </si>
  <si>
    <t xml:space="preserve">META SECTORIAL
</t>
  </si>
  <si>
    <t>Posición de Costa Rica en el Indice Global de la Brecha de Género, según medición del Foro Económico Mundial</t>
  </si>
  <si>
    <t>2021: 15 (0.786)</t>
  </si>
  <si>
    <t>2023: 15 (0,79)        2024: 14 (0,80)       2025: 14 (0,80)       2026: 13 (0,81)</t>
  </si>
  <si>
    <t>No está regionalizado</t>
  </si>
  <si>
    <t>14 
(0,800)</t>
  </si>
  <si>
    <t>14.304.109.833,97
(Solo representa el presupuesto INAMU ejecutado en 20259)
El Sector debe solicitar lo invertido por otras instituciones.</t>
  </si>
  <si>
    <t>16
(0,786)</t>
  </si>
  <si>
    <t xml:space="preserve">XX
</t>
  </si>
  <si>
    <t xml:space="preserve">Esta meta nacional alcanzada en un 98%, refleja los esfuerzos que se hacen a nivel nacional por reducir y cerrar las brechas de género en los más importantes aspectos (issues) que aún prevalencen y dificultan el disfrute pleno de los derechos especialmente porparte de las mujeres.  El porcentaje alcanzado contribuye decididamente a los ODS , especialmente al ODS 5 sobre igualdad,  mejorando paulatinamente el avance de las mujeres y de sus derechos.
</t>
  </si>
  <si>
    <t xml:space="preserve">Los obstáculos se refieren a insuficientes, o no adecuadas, políticas públicas nacionales en las siguientes Áreas de Mejora
•	Empoderamiento Político: Es su punto más débil, con baja representación en cargos de decisión a pesar de su ranking global.
•	Autonomía Reproductiva: Presenta "derechos restringidos" en salud y planificación familiar.
•	Mercado Laboral: Aumenta la brecha de empleo con la maternidad, con más mujeres trabajando a tiempo parcial o informalmente. </t>
  </si>
  <si>
    <t xml:space="preserve">*Actualizar y robustecer los planes de acción 2026-2030, de la Política Nacional de Igualdad y Equidad de género (PIEG)por parte de TODAS las instituciones del Estado costarricense y en particular por parte del Sector Productivo Nacional
* Firma y seguimiento a compromisos duraderos, viables y sostenibles, con entes públicos y privados 
*Negociar la Igualdad efectiva y derechos de las mujeres como meta nacional y, en el PNDIP para el cuatrienio 2026-2030
</t>
  </si>
  <si>
    <t>Extracto del Informe sobre el Índice Global de Brechas de Género del Foro Económico Mundial. 2025.
El Índice se hizo sobre 148 países lo que aumentó la base original comparativa de la meta proyectada.</t>
  </si>
  <si>
    <t>Redacción sugerida</t>
  </si>
  <si>
    <t>A.1 Formación Humana (Nacional)</t>
  </si>
  <si>
    <t>La meta anual programada corresponde a 10.356 mujeres egresadas del Curso de Formación Humana. Al cierre del I semestre se registran 4.866 mujeres egresadas reconocidas por SINIRUBE, lo que representa un avance del 46,99% de la meta anual.</t>
  </si>
  <si>
    <t>B.1 Corresponsabilidad social de los cuidados (Nacional)</t>
  </si>
  <si>
    <t>La meta anual programada es de 2.500 personas participantes. Al cierre del I semestre se registran 780 personas participantes, equivalente a un avance del 31,2% de la meta anual. El proceso de reorganización institucional incidió en el ritmo de ejecución durante el primer semestre.</t>
  </si>
  <si>
    <t>C.1 PLANOVI</t>
  </si>
  <si>
    <t>La meta anual corresponde al 95% de acciones en ejecución. Al cierre del período se registra un 96% de cumplimiento, equivalente al 101,05% de la meta programada.</t>
  </si>
  <si>
    <t>C.2 Mujeres víctimas de violencia (Nacional)</t>
  </si>
  <si>
    <t>La meta anual programada es de 6.287 mujeres atendidas. Al cierre del I semestre se registra la atención de 2.680 mujeres, equivalente a un avance del 42,63% de la meta. La reorganización institucional y las ausencias temporales de personal incidieron en el nivel de ejecución.</t>
  </si>
  <si>
    <t>C.1 Mujeres empresarias</t>
  </si>
  <si>
    <t>La meta anual programada es de 3.000 mujeres empresarias atendidas. Al cierre del I semestre se reportan 3.798 mujeres, equivalente a un avance del 126,6% de la meta anual, producto de la ejecución conjunta de los servicios institucionales.</t>
  </si>
  <si>
    <t>C.2 Economía verde</t>
  </si>
  <si>
    <t>La meta anual programada es de 4 proyectos piloto. Al cierre del I semestre se registran 2 proyectos en ejecución, equivalente a un avance del 50% de la meta anual.</t>
  </si>
  <si>
    <t>Se logra atender un total de 864 mujeres durante el Primer proceso de Formación humana, sin embargo, la meta reconocida por SINIRUBE es de 801 para un 47%</t>
  </si>
  <si>
    <t>Se logró la participación de 823 mujeres en los procesos formativos desarrollados durante el primer semestre, alcanzando un 89,09% de la meta programada, sin embargo, la meta reconocida por SINIRUBE es de 774 para un 41%. Este resultado permitió fortalecer conocimientos, capacidades y habilidades de las participantes en los temas abordados, contribuyendo a los objetivos institucionales de promoción de la autonomía y el empoderamiento de las mujeres. Asimismo, se mantuvo una ejecución satisfactoria del indicador, ubicándose dentro del rango de cumplimiento establecido.</t>
  </si>
  <si>
    <t>La meta reconocida por SINIRUBE es de 835 en la región Caribe para un 47%.</t>
  </si>
  <si>
    <t>La meta reconocida por SINIRUBE es de 835 en la región es de 808 para un 49%
La capacitación de Formación Humana se desarrolló de manera exitosa, alcanzando los cinco cantones de Upala, Guatuso, Los Chiles, San Carlos y Sarapiquí, y evidenciando una adecuada coordinación con el IMAS, lo cual fortaleció el proceso y los resultados obtenidos. Asimismo, se implementó el grupo de Mujer y Semilla con resultados positivos, reafirmando la importancia de la articulación interinstitucional para potenciar el impacto de las acciones dirigidas a las mujeres. En este marco, se llevaron a cabo diversas acciones de coordinación con otras organizaciones e instituciones, lo que permitió fortalecer redes de apoyo y ampliar la cobertura. Además, se desarrollaron capacitaciones vinculadas al desarrollo económico, contribuyendo al fortalecimiento de capacidades y al impulso de la autonomía de las participantes.
A partir de la CIRCULAR DE-028-2026 se inicia coordinación con el equipo de Formación Humana para ingresar información de las usuarias en el SISRUAP. Esta comunicación se realizó el 26/06/2026, por lo que en este reporte no se adjunta evidencia ya que anteriormente Desarrollo Regional entregaba la evidencia.</t>
  </si>
  <si>
    <t>Occidente: En el primer trimestre se ajusta la meta a 60 personas, que es lo que puede atenderse desde el personal destacado en Occidente, mientras se implementa la reorganización.
II Trimestre: Se realiza la charla con personal de trabajo social de la UNED.
Oriente: II Trimestre: se realiza sesión con la participación de 60 personas, 20 mujeres, 10 hombres y 30 niños y niñas, ésta actividad se realiza en Turrialba.  Se avanza con el cumplimiento de la meta anual. Se sobrepasa la meta por la asistencia de 30 niños y niñas
En el dato global se espera el cumplimiento de la meta de las sedes regionales oriente y occidente para el segundo semestre</t>
  </si>
  <si>
    <t>La meta anual programada corresponde a 10.356 mujeres egresadas del Curso de Formación Humana. Al cierre del I semestre se registran 4.866 mujeres egresadas reconocidas por SINIRUBE, lo que representa un avance del 46,99% de la meta anual. Este resultado contribuye al fortalecimiento de la autonomía económica y social de las mujeres en condición de pobreza mediante procesos de formación y articulación interinstitucional.</t>
  </si>
  <si>
    <t>La meta anual programada es de 2.500 personas participantes. Al cierre del I semestre se registran 780 personas participantes, equivalente a un avance del 31,2% de la meta anual. El proceso de reorganización institucional incidió en el ritmo de ejecución durante el primer semestre.
En el dato nacional, se espera para el segundo semestre el cumplimiento de la meta programada, lo cual se ha visto comprometida por la aplicación de la reorganización institucional en el primer trimestre lo que ha retrasado el cumplimiento.</t>
  </si>
  <si>
    <t>La meta anual corresponde al 95% de acciones en ejecución. Al cierre del período se registra un 96% de cumplimiento, equivalente al 101,05% de la meta programada.
Se logra una buena comunicación con las instituciones con acciones programadas en el Plan de Acción lo que ha repercutido en el avance programado.  
El reporte de esta meta corresponde a la ejecución del año 2025 como está estipulado en la ficha del indicadro que se reporta en el primer semestre el desempeño de las acciones de las instituciones.</t>
  </si>
  <si>
    <t>La meta anual programada es de 6.287 mujeres atendidas. Al cierre del I semestre se registra la atención de 2.680 mujeres, equivalente a un avance del 42,63% de la meta. La reorganización institucional y las ausencias temporales de personal incidieron en el nivel de ejecución.
La implementación de la reorganización institucional y la definición de la conformación de los equipos de trabajo, finalizada hasta el 1 de julio de 2026, incidió en el ritmo de ejecución. Adicionalmente, factores asociados a la disponibilidad del personal, tales como incapacidades, vacaciones psicoprofilácticas y otras situaciones que impiden la sustitución temporal de las personas funcionarias, afectaron la continuidad de la prestación de los servicios y el cumplimiento de las metas programadas.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</si>
</sst>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quot;€&quot;_-;\-* #,##0.00\ &quot;€&quot;_-;_-* &quot;-&quot;??\ &quot;€&quot;_-;_-@_-"/>
    <numFmt numFmtId="165" formatCode="&quot;₡&quot;#,##0.00"/>
  </numFmts>
  <fonts count="30">
    <font>
      <sz val="9"/>
      <color rgb="FF7F7F7F"/>
      <name val="Century Gothic"/>
      <family val="2"/>
    </font>
    <font>
      <sz val="10"/>
      <name val="Arial"/>
      <family val="2"/>
    </font>
    <font>
      <sz val="16"/>
      <name val="Helvetica"/>
      <family val="2"/>
    </font>
    <font>
      <sz val="11"/>
      <color theme="1"/>
      <name val="Calibri"/>
      <family val="2"/>
      <scheme val="minor"/>
    </font>
    <font>
      <sz val="9"/>
      <color rgb="FF7F7F7F"/>
      <name val="Century Gothic"/>
      <family val="2"/>
      <charset val="1"/>
    </font>
    <font>
      <sz val="10"/>
      <color theme="1"/>
      <name val="Helvetica"/>
      <family val="2"/>
    </font>
    <font>
      <b/>
      <sz val="10"/>
      <color theme="1"/>
      <name val="Helvetica"/>
      <family val="2"/>
    </font>
    <font>
      <sz val="10"/>
      <color rgb="FF7F7F7F"/>
      <name val="Century Gothic"/>
      <family val="2"/>
    </font>
    <font>
      <sz val="9"/>
      <color rgb="FF7F7F7F"/>
      <name val="Century Gothic"/>
      <family val="2"/>
    </font>
    <font>
      <sz val="12"/>
      <name val="Calibri"/>
      <family val="2"/>
    </font>
    <font>
      <sz val="10"/>
      <color indexed="8"/>
      <name val="ARIAL"/>
      <family val="2"/>
    </font>
    <font>
      <b/>
      <sz val="10"/>
      <color theme="1"/>
      <name val="Helvatica"/>
    </font>
    <font>
      <b/>
      <sz val="10"/>
      <color rgb="FF000000"/>
      <name val="Helvatica"/>
    </font>
    <font>
      <b/>
      <sz val="10"/>
      <name val="Helvatica"/>
    </font>
    <font>
      <sz val="10"/>
      <color theme="1"/>
      <name val="Helvatica"/>
    </font>
    <font>
      <b/>
      <sz val="10"/>
      <color rgb="FFFF0000"/>
      <name val="Helvatica"/>
    </font>
    <font>
      <sz val="10"/>
      <name val="Helvatica"/>
    </font>
    <font>
      <sz val="10"/>
      <color rgb="FF7F7F7F"/>
      <name val="Helvatica"/>
    </font>
    <font>
      <b/>
      <sz val="10"/>
      <color rgb="FF7F7F7F"/>
      <name val="Helvatica"/>
    </font>
    <font>
      <b/>
      <sz val="11"/>
      <color theme="1"/>
      <name val="Helvetica"/>
      <family val="2"/>
    </font>
    <font>
      <b/>
      <sz val="16"/>
      <color theme="1"/>
      <name val="Helvetica"/>
      <family val="2"/>
    </font>
    <font>
      <b/>
      <sz val="16"/>
      <name val="Helvetica"/>
      <family val="2"/>
    </font>
    <font>
      <b/>
      <sz val="10"/>
      <name val="Helvetica"/>
    </font>
    <font>
      <b/>
      <sz val="18"/>
      <name val="Helvetica"/>
    </font>
    <font>
      <sz val="10"/>
      <name val="Helvetica"/>
    </font>
    <font>
      <sz val="12"/>
      <color theme="1"/>
      <name val="Helvetica"/>
    </font>
    <font>
      <sz val="11"/>
      <color rgb="FF7F7F7F"/>
      <name val="Helvetica"/>
      <family val="2"/>
    </font>
    <font>
      <b/>
      <sz val="14"/>
      <color theme="1"/>
      <name val="Helvetica"/>
      <family val="2"/>
    </font>
    <font>
      <b/>
      <sz val="9"/>
      <name val="Century Gothic"/>
      <family val="2"/>
    </font>
    <font>
      <sz val="9"/>
      <name val="Century Gothic"/>
      <family val="2"/>
    </font>
  </fonts>
  <fills count="26">
    <fill>
      <patternFill patternType="none"/>
    </fill>
    <fill>
      <patternFill patternType="gray125"/>
    </fill>
    <fill>
      <patternFill patternType="solid">
        <fgColor theme="0"/>
        <bgColor indexed="64"/>
      </patternFill>
    </fill>
    <fill>
      <patternFill patternType="solid">
        <fgColor rgb="FFADFA60"/>
        <bgColor indexed="64"/>
      </patternFill>
    </fill>
    <fill>
      <patternFill patternType="solid">
        <fgColor theme="6" tint="0.79998168889431442"/>
        <bgColor rgb="FF2F75B5"/>
      </patternFill>
    </fill>
    <fill>
      <patternFill patternType="solid">
        <fgColor theme="5" tint="0.39997558519241921"/>
        <bgColor indexed="64"/>
      </patternFill>
    </fill>
    <fill>
      <patternFill patternType="solid">
        <fgColor theme="8" tint="0.39997558519241921"/>
        <bgColor indexed="64"/>
      </patternFill>
    </fill>
    <fill>
      <patternFill patternType="solid">
        <fgColor rgb="FF92D050"/>
        <bgColor rgb="FF305496"/>
      </patternFill>
    </fill>
    <fill>
      <patternFill patternType="solid">
        <fgColor rgb="FFFFFF00"/>
        <bgColor rgb="FF305496"/>
      </patternFill>
    </fill>
    <fill>
      <patternFill patternType="solid">
        <fgColor rgb="FFFF0000"/>
        <bgColor rgb="FF305496"/>
      </patternFill>
    </fill>
    <fill>
      <patternFill patternType="solid">
        <fgColor theme="6" tint="0.79998168889431442"/>
        <bgColor indexed="64"/>
      </patternFill>
    </fill>
    <fill>
      <patternFill patternType="solid">
        <fgColor rgb="FFFFFF00"/>
        <bgColor indexed="64"/>
      </patternFill>
    </fill>
    <fill>
      <patternFill patternType="solid">
        <fgColor rgb="FFEBFDFF"/>
        <bgColor indexed="64"/>
      </patternFill>
    </fill>
    <fill>
      <patternFill patternType="solid">
        <fgColor theme="5" tint="0.79998168889431442"/>
        <bgColor rgb="FF2F75B5"/>
      </patternFill>
    </fill>
    <fill>
      <patternFill patternType="solid">
        <fgColor rgb="FFB686DA"/>
        <bgColor indexed="64"/>
      </patternFill>
    </fill>
    <fill>
      <patternFill patternType="solid">
        <fgColor rgb="FFEDEDED"/>
        <bgColor rgb="FF000000"/>
      </patternFill>
    </fill>
    <fill>
      <patternFill patternType="solid">
        <fgColor rgb="FFCC99FF"/>
        <bgColor rgb="FF2F75B5"/>
      </patternFill>
    </fill>
    <fill>
      <patternFill patternType="solid">
        <fgColor rgb="FFCC99FF"/>
        <bgColor indexed="64"/>
      </patternFill>
    </fill>
    <fill>
      <patternFill patternType="solid">
        <fgColor rgb="FF00B050"/>
        <bgColor rgb="FF305496"/>
      </patternFill>
    </fill>
    <fill>
      <patternFill patternType="solid">
        <fgColor theme="7" tint="0.59999389629810485"/>
        <bgColor rgb="FF305496"/>
      </patternFill>
    </fill>
    <fill>
      <patternFill patternType="solid">
        <fgColor theme="7" tint="0.79998168889431442"/>
        <bgColor rgb="FF305496"/>
      </patternFill>
    </fill>
    <fill>
      <patternFill patternType="solid">
        <fgColor rgb="FFFF6565"/>
        <bgColor rgb="FF305496"/>
      </patternFill>
    </fill>
    <fill>
      <patternFill patternType="solid">
        <fgColor rgb="FFFF8B8B"/>
        <bgColor rgb="FF305496"/>
      </patternFill>
    </fill>
    <fill>
      <patternFill patternType="solid">
        <fgColor rgb="FF00B0F0"/>
        <bgColor indexed="64"/>
      </patternFill>
    </fill>
    <fill>
      <patternFill patternType="solid">
        <fgColor theme="0"/>
        <bgColor rgb="FF2F75B5"/>
      </patternFill>
    </fill>
    <fill>
      <patternFill patternType="solid">
        <fgColor theme="0"/>
        <bgColor rgb="FF305496"/>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ck">
        <color theme="5" tint="0.39997558519241921"/>
      </right>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bottom style="thin">
        <color indexed="64"/>
      </bottom>
      <diagonal/>
    </border>
    <border>
      <left/>
      <right style="thin">
        <color rgb="FF000000"/>
      </right>
      <top style="thin">
        <color indexed="64"/>
      </top>
      <bottom style="thin">
        <color rgb="FF000000"/>
      </bottom>
      <diagonal/>
    </border>
  </borders>
  <cellStyleXfs count="20">
    <xf numFmtId="0" fontId="0" fillId="0" borderId="0"/>
    <xf numFmtId="164" fontId="1" fillId="0" borderId="0"/>
    <xf numFmtId="0" fontId="4" fillId="0" borderId="0"/>
    <xf numFmtId="0" fontId="4" fillId="0" borderId="0"/>
    <xf numFmtId="0" fontId="4" fillId="0" borderId="0"/>
    <xf numFmtId="0" fontId="3" fillId="0" borderId="0"/>
    <xf numFmtId="9" fontId="1" fillId="0" borderId="0"/>
    <xf numFmtId="9" fontId="8" fillId="0" borderId="0"/>
    <xf numFmtId="0" fontId="3" fillId="0" borderId="0"/>
    <xf numFmtId="43" fontId="9" fillId="0" borderId="0"/>
    <xf numFmtId="43" fontId="3" fillId="0" borderId="0"/>
    <xf numFmtId="164" fontId="1" fillId="0" borderId="0"/>
    <xf numFmtId="0" fontId="9" fillId="0" borderId="0"/>
    <xf numFmtId="0" fontId="3" fillId="0" borderId="0"/>
    <xf numFmtId="0" fontId="10" fillId="0" borderId="0">
      <alignment vertical="top"/>
    </xf>
    <xf numFmtId="0" fontId="8" fillId="0" borderId="0"/>
    <xf numFmtId="9" fontId="3" fillId="0" borderId="0"/>
    <xf numFmtId="9" fontId="8" fillId="0" borderId="0"/>
    <xf numFmtId="9" fontId="9" fillId="0" borderId="0"/>
    <xf numFmtId="9" fontId="1" fillId="0" borderId="0"/>
  </cellStyleXfs>
  <cellXfs count="217">
    <xf numFmtId="0" fontId="0" fillId="0" borderId="0" xfId="0"/>
    <xf numFmtId="49" fontId="5" fillId="2" borderId="1" xfId="0" applyNumberFormat="1" applyFont="1" applyFill="1" applyBorder="1" applyAlignment="1">
      <alignment horizontal="center" vertical="center" wrapText="1"/>
    </xf>
    <xf numFmtId="47"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4" xfId="0" applyNumberFormat="1" applyFont="1" applyFill="1" applyBorder="1" applyAlignment="1">
      <alignment horizontal="center" vertical="center" wrapText="1"/>
    </xf>
    <xf numFmtId="0" fontId="5" fillId="2" borderId="14"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5" fillId="2" borderId="15" xfId="0" applyNumberFormat="1" applyFont="1" applyFill="1" applyBorder="1" applyAlignment="1">
      <alignment horizontal="center" vertical="center" wrapText="1"/>
    </xf>
    <xf numFmtId="0" fontId="5" fillId="2" borderId="15" xfId="0" applyFont="1" applyFill="1" applyBorder="1" applyAlignment="1">
      <alignment horizontal="center" vertical="center" wrapText="1"/>
    </xf>
    <xf numFmtId="49" fontId="5" fillId="2" borderId="16" xfId="0" applyNumberFormat="1"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xf>
    <xf numFmtId="49" fontId="5" fillId="2" borderId="4" xfId="0" applyNumberFormat="1" applyFont="1" applyFill="1" applyBorder="1" applyAlignment="1">
      <alignment horizontal="center" vertical="center" wrapText="1"/>
    </xf>
    <xf numFmtId="0" fontId="5" fillId="2" borderId="1" xfId="0" applyFont="1" applyFill="1" applyBorder="1" applyAlignment="1">
      <alignment horizontal="justify" vertical="center" wrapText="1"/>
    </xf>
    <xf numFmtId="0" fontId="7" fillId="0" borderId="0" xfId="0" applyFont="1"/>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wrapText="1"/>
    </xf>
    <xf numFmtId="0" fontId="6" fillId="2" borderId="1" xfId="0" applyFont="1" applyFill="1" applyBorder="1" applyAlignment="1">
      <alignment horizontal="justify" vertical="top" wrapText="1"/>
    </xf>
    <xf numFmtId="0" fontId="6" fillId="2" borderId="1" xfId="0" applyFont="1" applyFill="1" applyBorder="1" applyAlignment="1">
      <alignment vertical="top" wrapText="1"/>
    </xf>
    <xf numFmtId="49" fontId="5" fillId="2" borderId="4"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justify" vertical="top" wrapText="1"/>
    </xf>
    <xf numFmtId="0" fontId="5" fillId="2" borderId="2" xfId="0" applyFont="1" applyFill="1" applyBorder="1" applyAlignment="1">
      <alignment horizontal="justify" vertical="center" wrapText="1"/>
    </xf>
    <xf numFmtId="49" fontId="5" fillId="2" borderId="1" xfId="0" applyNumberFormat="1" applyFont="1" applyFill="1" applyBorder="1" applyAlignment="1">
      <alignment horizontal="center" vertical="top" wrapText="1"/>
    </xf>
    <xf numFmtId="49" fontId="5" fillId="2" borderId="7" xfId="0" applyNumberFormat="1" applyFont="1" applyFill="1" applyBorder="1" applyAlignment="1">
      <alignment horizontal="center" vertical="center" wrapText="1"/>
    </xf>
    <xf numFmtId="47" fontId="5" fillId="2" borderId="1" xfId="0" applyNumberFormat="1" applyFont="1" applyFill="1" applyBorder="1" applyAlignment="1">
      <alignment horizontal="center" vertical="top" wrapText="1"/>
    </xf>
    <xf numFmtId="49" fontId="5" fillId="2" borderId="1" xfId="0" applyNumberFormat="1" applyFont="1" applyFill="1" applyBorder="1" applyAlignment="1">
      <alignment horizontal="justify" vertical="center" wrapText="1"/>
    </xf>
    <xf numFmtId="0" fontId="5" fillId="2" borderId="4" xfId="0" applyFont="1" applyFill="1" applyBorder="1" applyAlignment="1">
      <alignment horizontal="center" vertical="center" wrapText="1"/>
    </xf>
    <xf numFmtId="0" fontId="5" fillId="2" borderId="17" xfId="0"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0" fontId="5" fillId="2" borderId="16" xfId="0" applyFont="1" applyFill="1" applyBorder="1" applyAlignment="1">
      <alignment horizontal="justify" vertical="center" wrapText="1"/>
    </xf>
    <xf numFmtId="0" fontId="5" fillId="2" borderId="14" xfId="0" applyFont="1" applyFill="1" applyBorder="1" applyAlignment="1">
      <alignment horizontal="justify" vertical="center" wrapText="1"/>
    </xf>
    <xf numFmtId="49" fontId="5" fillId="2" borderId="19" xfId="0" applyNumberFormat="1"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5" xfId="0" applyFont="1" applyFill="1" applyBorder="1" applyAlignment="1">
      <alignment horizontal="justify" vertical="center" wrapText="1"/>
    </xf>
    <xf numFmtId="0" fontId="5" fillId="2" borderId="21" xfId="0" applyFont="1" applyFill="1" applyBorder="1" applyAlignment="1">
      <alignment horizontal="justify" vertical="top" wrapText="1"/>
    </xf>
    <xf numFmtId="0" fontId="5" fillId="2" borderId="22" xfId="0" applyFont="1" applyFill="1" applyBorder="1" applyAlignment="1">
      <alignment horizontal="justify" vertical="top" wrapText="1"/>
    </xf>
    <xf numFmtId="0" fontId="5" fillId="2" borderId="18"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justify" vertical="center" wrapText="1"/>
    </xf>
    <xf numFmtId="49" fontId="5" fillId="2" borderId="25" xfId="0" applyNumberFormat="1" applyFont="1" applyFill="1" applyBorder="1" applyAlignment="1">
      <alignment horizontal="center" vertical="center" wrapText="1"/>
    </xf>
    <xf numFmtId="0" fontId="5" fillId="2" borderId="8" xfId="0" applyFont="1" applyFill="1" applyBorder="1" applyAlignment="1">
      <alignment horizontal="justify" vertical="center" wrapText="1"/>
    </xf>
    <xf numFmtId="49" fontId="5" fillId="2" borderId="26" xfId="0" applyNumberFormat="1" applyFont="1" applyFill="1" applyBorder="1" applyAlignment="1">
      <alignment horizontal="center" vertical="center" wrapText="1"/>
    </xf>
    <xf numFmtId="0" fontId="5" fillId="2" borderId="16" xfId="0" applyFont="1" applyFill="1" applyBorder="1" applyAlignment="1">
      <alignment horizontal="justify" vertical="top" wrapText="1"/>
    </xf>
    <xf numFmtId="0" fontId="6" fillId="2" borderId="15" xfId="0" applyFont="1" applyFill="1" applyBorder="1" applyAlignment="1">
      <alignment horizontal="justify" vertical="top" wrapText="1"/>
    </xf>
    <xf numFmtId="0" fontId="5" fillId="2" borderId="2" xfId="0" applyFont="1" applyFill="1" applyBorder="1" applyAlignment="1">
      <alignment horizontal="justify" vertical="top" wrapText="1"/>
    </xf>
    <xf numFmtId="0" fontId="6" fillId="2" borderId="2" xfId="0" applyFont="1" applyFill="1" applyBorder="1" applyAlignment="1">
      <alignment horizontal="justify" vertical="top" wrapText="1"/>
    </xf>
    <xf numFmtId="0" fontId="7" fillId="0" borderId="0" xfId="0" applyFont="1" applyAlignment="1">
      <alignment horizontal="center"/>
    </xf>
    <xf numFmtId="0" fontId="7" fillId="0" borderId="0" xfId="0" applyFont="1" applyAlignment="1">
      <alignment horizontal="center" vertical="center"/>
    </xf>
    <xf numFmtId="0" fontId="5" fillId="2" borderId="3" xfId="0" applyFont="1" applyFill="1" applyBorder="1" applyAlignment="1">
      <alignment horizontal="center" vertical="top"/>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6" fillId="5" borderId="1" xfId="0"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0" fontId="14" fillId="18" borderId="1" xfId="0" applyFont="1" applyFill="1" applyBorder="1" applyAlignment="1">
      <alignment horizontal="center" vertical="center" wrapText="1"/>
    </xf>
    <xf numFmtId="0" fontId="14" fillId="7" borderId="1" xfId="0" applyFont="1" applyFill="1" applyBorder="1" applyAlignment="1">
      <alignment horizontal="left" vertical="top" wrapText="1"/>
    </xf>
    <xf numFmtId="0" fontId="14" fillId="8" borderId="1" xfId="0" applyFont="1" applyFill="1" applyBorder="1" applyAlignment="1">
      <alignment horizontal="center" vertical="center" wrapText="1"/>
    </xf>
    <xf numFmtId="0" fontId="14" fillId="20"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21" borderId="1" xfId="0" applyFont="1" applyFill="1" applyBorder="1" applyAlignment="1">
      <alignment horizontal="center" vertical="center" wrapText="1"/>
    </xf>
    <xf numFmtId="0" fontId="14" fillId="22"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11" fillId="3" borderId="1" xfId="0" applyFont="1" applyFill="1" applyBorder="1" applyAlignment="1">
      <alignment horizontal="left" vertical="top" wrapText="1"/>
    </xf>
    <xf numFmtId="0" fontId="11" fillId="23" borderId="1" xfId="0" applyFont="1" applyFill="1" applyBorder="1" applyAlignment="1">
      <alignment horizontal="left" vertical="top" wrapText="1"/>
    </xf>
    <xf numFmtId="0" fontId="11" fillId="23" borderId="1" xfId="0" applyFont="1" applyFill="1" applyBorder="1" applyAlignment="1">
      <alignment horizontal="center" vertical="center" wrapText="1"/>
    </xf>
    <xf numFmtId="0" fontId="16" fillId="2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4" fillId="19" borderId="1" xfId="0" applyFont="1" applyFill="1" applyBorder="1" applyAlignment="1">
      <alignment horizontal="left" vertical="top" wrapText="1"/>
    </xf>
    <xf numFmtId="1" fontId="14" fillId="17" borderId="1" xfId="0" applyNumberFormat="1" applyFont="1" applyFill="1" applyBorder="1" applyAlignment="1">
      <alignment horizontal="center" vertical="center"/>
    </xf>
    <xf numFmtId="0" fontId="14" fillId="0" borderId="0" xfId="0" applyFont="1" applyAlignment="1">
      <alignment horizontal="center" vertical="center"/>
    </xf>
    <xf numFmtId="0" fontId="17" fillId="0" borderId="12" xfId="0" applyFont="1" applyBorder="1" applyAlignment="1">
      <alignment horizontal="center"/>
    </xf>
    <xf numFmtId="0" fontId="17" fillId="0" borderId="12" xfId="0" applyFont="1" applyBorder="1"/>
    <xf numFmtId="0" fontId="17" fillId="23" borderId="5" xfId="0" applyFont="1" applyFill="1" applyBorder="1"/>
    <xf numFmtId="49" fontId="14" fillId="23" borderId="1" xfId="0" applyNumberFormat="1" applyFont="1" applyFill="1" applyBorder="1" applyAlignment="1">
      <alignment horizontal="center" vertical="center" wrapText="1"/>
    </xf>
    <xf numFmtId="49" fontId="16" fillId="23" borderId="1" xfId="0"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17" fillId="0" borderId="0" xfId="0" applyFont="1" applyAlignment="1">
      <alignment horizontal="center"/>
    </xf>
    <xf numFmtId="0" fontId="17" fillId="0" borderId="0" xfId="0" applyFont="1"/>
    <xf numFmtId="0" fontId="17" fillId="23" borderId="13" xfId="0" applyFont="1" applyFill="1" applyBorder="1"/>
    <xf numFmtId="0" fontId="11" fillId="0" borderId="1" xfId="0" applyFont="1" applyBorder="1" applyAlignment="1">
      <alignment horizontal="center" vertical="center" wrapText="1"/>
    </xf>
    <xf numFmtId="49" fontId="16" fillId="23" borderId="28" xfId="0" applyNumberFormat="1" applyFont="1" applyFill="1" applyBorder="1" applyAlignment="1">
      <alignment horizontal="center" vertical="center" wrapText="1"/>
    </xf>
    <xf numFmtId="0" fontId="17" fillId="0" borderId="10" xfId="0" applyFont="1" applyBorder="1" applyAlignment="1">
      <alignment horizontal="center"/>
    </xf>
    <xf numFmtId="0" fontId="17" fillId="0" borderId="10" xfId="0" applyFont="1" applyBorder="1"/>
    <xf numFmtId="0" fontId="17" fillId="23" borderId="7" xfId="0" applyFont="1" applyFill="1" applyBorder="1"/>
    <xf numFmtId="0" fontId="11" fillId="3" borderId="1" xfId="0" applyFont="1" applyFill="1" applyBorder="1" applyAlignment="1">
      <alignment horizontal="left" vertical="center" wrapText="1"/>
    </xf>
    <xf numFmtId="0" fontId="11" fillId="23" borderId="1" xfId="0" applyFont="1" applyFill="1" applyBorder="1" applyAlignment="1">
      <alignment horizontal="left" vertical="center" wrapText="1"/>
    </xf>
    <xf numFmtId="0" fontId="14" fillId="2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1" fillId="3" borderId="1" xfId="0" applyFont="1" applyFill="1" applyBorder="1" applyAlignment="1">
      <alignment horizontal="center" vertical="center"/>
    </xf>
    <xf numFmtId="49" fontId="14" fillId="23" borderId="28" xfId="0" applyNumberFormat="1" applyFont="1" applyFill="1" applyBorder="1" applyAlignment="1">
      <alignment horizontal="center" vertical="center" wrapText="1"/>
    </xf>
    <xf numFmtId="0" fontId="11" fillId="23" borderId="28" xfId="0" applyFont="1" applyFill="1" applyBorder="1" applyAlignment="1">
      <alignment horizontal="center" vertical="center" wrapText="1"/>
    </xf>
    <xf numFmtId="0" fontId="11" fillId="23" borderId="29" xfId="0" applyFont="1" applyFill="1" applyBorder="1" applyAlignment="1">
      <alignment horizontal="center" vertical="center" wrapText="1"/>
    </xf>
    <xf numFmtId="49" fontId="14" fillId="23" borderId="29" xfId="0" applyNumberFormat="1" applyFont="1" applyFill="1" applyBorder="1" applyAlignment="1">
      <alignment horizontal="center" vertical="center" wrapText="1"/>
    </xf>
    <xf numFmtId="49" fontId="16" fillId="23" borderId="29" xfId="0" applyNumberFormat="1" applyFont="1" applyFill="1" applyBorder="1" applyAlignment="1">
      <alignment horizontal="center" vertical="center" wrapText="1"/>
    </xf>
    <xf numFmtId="0" fontId="14" fillId="3" borderId="1" xfId="0" applyFont="1" applyFill="1" applyBorder="1" applyAlignment="1">
      <alignment horizontal="justify" vertical="center"/>
    </xf>
    <xf numFmtId="0" fontId="14" fillId="23" borderId="1" xfId="0" applyFont="1" applyFill="1" applyBorder="1" applyAlignment="1">
      <alignment horizontal="center" vertical="center"/>
    </xf>
    <xf numFmtId="0" fontId="17" fillId="0" borderId="1" xfId="0" applyFont="1" applyBorder="1" applyAlignment="1">
      <alignment horizontal="center"/>
    </xf>
    <xf numFmtId="0" fontId="17" fillId="0" borderId="1" xfId="0" applyFont="1" applyBorder="1"/>
    <xf numFmtId="0" fontId="17" fillId="23" borderId="1" xfId="0" applyFont="1" applyFill="1" applyBorder="1"/>
    <xf numFmtId="0" fontId="17" fillId="0" borderId="0" xfId="0" applyFont="1" applyAlignment="1">
      <alignment horizontal="center" vertical="center"/>
    </xf>
    <xf numFmtId="0" fontId="11" fillId="13" borderId="1" xfId="0" applyFont="1" applyFill="1" applyBorder="1" applyAlignment="1">
      <alignment vertical="center" wrapText="1"/>
    </xf>
    <xf numFmtId="0" fontId="11" fillId="6" borderId="1" xfId="0" applyFont="1" applyFill="1" applyBorder="1" applyAlignment="1">
      <alignment horizontal="center" vertical="center" wrapText="1"/>
    </xf>
    <xf numFmtId="0" fontId="14" fillId="0" borderId="0" xfId="0" applyFont="1"/>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4" fillId="0" borderId="1" xfId="0" applyFont="1" applyBorder="1"/>
    <xf numFmtId="0" fontId="18" fillId="23" borderId="13" xfId="0" applyFont="1" applyFill="1" applyBorder="1"/>
    <xf numFmtId="0" fontId="17" fillId="0" borderId="0" xfId="0" applyFont="1" applyAlignment="1">
      <alignment horizontal="left" vertical="top"/>
    </xf>
    <xf numFmtId="0" fontId="17" fillId="0" borderId="0" xfId="0" applyFont="1" applyAlignment="1">
      <alignment vertical="top"/>
    </xf>
    <xf numFmtId="0" fontId="11" fillId="4" borderId="8" xfId="0" applyFont="1" applyFill="1" applyBorder="1" applyAlignment="1">
      <alignment horizontal="center" vertical="top" wrapText="1"/>
    </xf>
    <xf numFmtId="0" fontId="11" fillId="11" borderId="1" xfId="0" applyFont="1" applyFill="1" applyBorder="1" applyAlignment="1">
      <alignment horizontal="center" vertical="top" wrapText="1"/>
    </xf>
    <xf numFmtId="0" fontId="11" fillId="3" borderId="1" xfId="0" applyFont="1" applyFill="1" applyBorder="1" applyAlignment="1">
      <alignment horizontal="center" vertical="top" wrapText="1"/>
    </xf>
    <xf numFmtId="0" fontId="11" fillId="3" borderId="1" xfId="0" applyFont="1" applyFill="1" applyBorder="1" applyAlignment="1">
      <alignment horizontal="right" vertical="top" wrapText="1"/>
    </xf>
    <xf numFmtId="165" fontId="11" fillId="14" borderId="1" xfId="0" applyNumberFormat="1" applyFont="1" applyFill="1" applyBorder="1" applyAlignment="1">
      <alignment horizontal="center" vertical="top" wrapText="1"/>
    </xf>
    <xf numFmtId="0" fontId="17" fillId="14" borderId="1" xfId="0" applyFont="1" applyFill="1" applyBorder="1" applyAlignment="1">
      <alignment vertical="top"/>
    </xf>
    <xf numFmtId="0" fontId="19" fillId="3" borderId="1" xfId="0" applyFont="1" applyFill="1" applyBorder="1" applyAlignment="1">
      <alignment horizontal="left" vertical="top" wrapText="1"/>
    </xf>
    <xf numFmtId="0" fontId="19" fillId="11" borderId="1" xfId="0" applyFont="1" applyFill="1" applyBorder="1" applyAlignment="1">
      <alignment horizontal="center" vertical="top" wrapText="1"/>
    </xf>
    <xf numFmtId="0" fontId="19" fillId="3" borderId="1" xfId="0" applyFont="1" applyFill="1" applyBorder="1" applyAlignment="1">
      <alignment horizontal="center" vertical="top" wrapText="1"/>
    </xf>
    <xf numFmtId="0" fontId="19" fillId="3" borderId="1" xfId="0" applyFont="1" applyFill="1" applyBorder="1" applyAlignment="1">
      <alignment horizontal="right" vertical="top" wrapText="1"/>
    </xf>
    <xf numFmtId="0" fontId="20" fillId="14" borderId="1" xfId="0" applyFont="1" applyFill="1" applyBorder="1" applyAlignment="1">
      <alignment horizontal="center" vertical="top" wrapText="1"/>
    </xf>
    <xf numFmtId="9" fontId="21" fillId="14" borderId="1" xfId="0" applyNumberFormat="1" applyFont="1" applyFill="1" applyBorder="1" applyAlignment="1">
      <alignment horizontal="center" vertical="top" wrapText="1"/>
    </xf>
    <xf numFmtId="0" fontId="23" fillId="8" borderId="1" xfId="0" applyFont="1" applyFill="1" applyBorder="1" applyAlignment="1">
      <alignment horizontal="center" vertical="center" wrapText="1"/>
    </xf>
    <xf numFmtId="0" fontId="24" fillId="19" borderId="1" xfId="0" applyFont="1" applyFill="1" applyBorder="1" applyAlignment="1">
      <alignment horizontal="left" vertical="top" wrapText="1"/>
    </xf>
    <xf numFmtId="0" fontId="22" fillId="20" borderId="1"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2" fillId="21" borderId="1" xfId="0" applyFont="1" applyFill="1" applyBorder="1" applyAlignment="1">
      <alignment horizontal="center" vertical="center" wrapText="1"/>
    </xf>
    <xf numFmtId="0" fontId="5" fillId="22" borderId="1" xfId="0" applyFont="1" applyFill="1" applyBorder="1" applyAlignment="1">
      <alignment horizontal="center" vertical="center" wrapText="1"/>
    </xf>
    <xf numFmtId="1" fontId="25" fillId="17" borderId="1" xfId="0" applyNumberFormat="1" applyFont="1" applyFill="1" applyBorder="1" applyAlignment="1">
      <alignment horizontal="center" vertical="center" wrapText="1"/>
    </xf>
    <xf numFmtId="0" fontId="26" fillId="0" borderId="0" xfId="0" applyFont="1" applyAlignment="1">
      <alignment vertical="top"/>
    </xf>
    <xf numFmtId="0" fontId="27" fillId="14" borderId="1" xfId="0" applyFont="1" applyFill="1" applyBorder="1" applyAlignment="1">
      <alignment horizontal="left" vertical="top" wrapText="1"/>
    </xf>
    <xf numFmtId="0" fontId="23" fillId="18" borderId="1" xfId="0" applyFont="1" applyFill="1" applyBorder="1" applyAlignment="1">
      <alignment horizontal="center" vertical="center" wrapText="1"/>
    </xf>
    <xf numFmtId="0" fontId="22" fillId="7" borderId="1" xfId="0" applyFont="1" applyFill="1" applyBorder="1" applyAlignment="1">
      <alignment horizontal="left" vertical="center" wrapText="1"/>
    </xf>
    <xf numFmtId="0" fontId="14" fillId="24" borderId="1" xfId="0" applyFont="1" applyFill="1" applyBorder="1" applyAlignment="1">
      <alignment horizontal="center" vertical="center" wrapText="1"/>
    </xf>
    <xf numFmtId="165" fontId="14" fillId="24"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9" fontId="11" fillId="2" borderId="1" xfId="7" applyFont="1" applyFill="1" applyBorder="1" applyAlignment="1">
      <alignment horizontal="center" vertical="center"/>
    </xf>
    <xf numFmtId="0" fontId="14" fillId="2" borderId="1" xfId="0" applyFont="1" applyFill="1" applyBorder="1" applyAlignment="1">
      <alignment horizontal="center" vertical="center"/>
    </xf>
    <xf numFmtId="9" fontId="14" fillId="24" borderId="1" xfId="0" applyNumberFormat="1" applyFont="1" applyFill="1" applyBorder="1" applyAlignment="1">
      <alignment horizontal="center" vertical="center" wrapText="1"/>
    </xf>
    <xf numFmtId="9" fontId="11" fillId="2" borderId="1" xfId="0" applyNumberFormat="1" applyFont="1" applyFill="1" applyBorder="1" applyAlignment="1">
      <alignment horizontal="center" vertical="center"/>
    </xf>
    <xf numFmtId="9" fontId="14" fillId="2" borderId="1" xfId="7" applyFont="1" applyFill="1" applyBorder="1" applyAlignment="1">
      <alignment horizontal="center" vertical="center"/>
    </xf>
    <xf numFmtId="0" fontId="14" fillId="25" borderId="1" xfId="0" applyFont="1" applyFill="1" applyBorder="1" applyAlignment="1">
      <alignment horizontal="center" vertical="center" wrapText="1"/>
    </xf>
    <xf numFmtId="0" fontId="14" fillId="25" borderId="1" xfId="0" applyFont="1" applyFill="1" applyBorder="1" applyAlignment="1">
      <alignment horizontal="left" vertical="top" wrapText="1"/>
    </xf>
    <xf numFmtId="1" fontId="14" fillId="2" borderId="1" xfId="0" applyNumberFormat="1" applyFont="1" applyFill="1" applyBorder="1" applyAlignment="1">
      <alignment horizontal="center" vertical="center"/>
    </xf>
    <xf numFmtId="0" fontId="14" fillId="25" borderId="1" xfId="0" applyFont="1" applyFill="1" applyBorder="1" applyAlignment="1">
      <alignment vertical="center" wrapText="1"/>
    </xf>
    <xf numFmtId="0" fontId="11" fillId="2" borderId="1" xfId="0" applyFont="1" applyFill="1" applyBorder="1" applyAlignment="1">
      <alignment horizontal="center" vertical="center" wrapText="1"/>
    </xf>
    <xf numFmtId="1" fontId="14" fillId="24" borderId="1" xfId="0" applyNumberFormat="1" applyFont="1" applyFill="1" applyBorder="1" applyAlignment="1">
      <alignment horizontal="center" vertical="center" wrapText="1"/>
    </xf>
    <xf numFmtId="0" fontId="11" fillId="4" borderId="4" xfId="0" applyFont="1" applyFill="1" applyBorder="1" applyAlignment="1">
      <alignment horizontal="center" vertical="center" wrapText="1"/>
    </xf>
    <xf numFmtId="0" fontId="19" fillId="14"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7" fillId="0" borderId="1" xfId="0" applyFont="1" applyBorder="1" applyAlignment="1">
      <alignment horizontal="center" vertical="center"/>
    </xf>
    <xf numFmtId="0" fontId="14" fillId="25" borderId="8" xfId="0" applyFont="1" applyFill="1" applyBorder="1" applyAlignment="1">
      <alignment horizontal="left" vertical="top" wrapText="1"/>
    </xf>
    <xf numFmtId="0" fontId="17" fillId="0" borderId="1" xfId="0" applyFont="1" applyBorder="1" applyAlignment="1">
      <alignment horizontal="center" vertical="top"/>
    </xf>
    <xf numFmtId="0" fontId="17" fillId="0" borderId="1" xfId="0" applyFont="1" applyBorder="1" applyAlignment="1">
      <alignment horizontal="left" vertical="top"/>
    </xf>
    <xf numFmtId="0" fontId="14" fillId="25" borderId="3" xfId="0" applyFont="1" applyFill="1" applyBorder="1" applyAlignment="1">
      <alignment vertical="top" wrapText="1"/>
    </xf>
    <xf numFmtId="0" fontId="14" fillId="25" borderId="6" xfId="0" applyFont="1" applyFill="1" applyBorder="1" applyAlignment="1">
      <alignment vertical="top" wrapText="1"/>
    </xf>
    <xf numFmtId="0" fontId="14" fillId="25" borderId="2" xfId="0" applyFont="1" applyFill="1" applyBorder="1" applyAlignment="1">
      <alignment vertical="top" wrapText="1"/>
    </xf>
    <xf numFmtId="0" fontId="14" fillId="18" borderId="1" xfId="0" applyFont="1" applyFill="1" applyBorder="1" applyAlignment="1">
      <alignment horizontal="center" vertical="top" wrapText="1"/>
    </xf>
    <xf numFmtId="0" fontId="14" fillId="8" borderId="1" xfId="0" applyFont="1" applyFill="1" applyBorder="1" applyAlignment="1">
      <alignment horizontal="center" vertical="top" wrapText="1"/>
    </xf>
    <xf numFmtId="0" fontId="14" fillId="16" borderId="1" xfId="0" applyFont="1" applyFill="1" applyBorder="1" applyAlignment="1">
      <alignment horizontal="center" vertical="top" wrapText="1"/>
    </xf>
    <xf numFmtId="0" fontId="14" fillId="9" borderId="1" xfId="0" applyFont="1" applyFill="1" applyBorder="1" applyAlignment="1">
      <alignment horizontal="center" vertical="top" wrapText="1"/>
    </xf>
    <xf numFmtId="0" fontId="14" fillId="0" borderId="0" xfId="0" applyFont="1" applyAlignment="1">
      <alignment vertical="top"/>
    </xf>
    <xf numFmtId="0" fontId="17" fillId="0" borderId="9" xfId="0" applyFont="1" applyBorder="1" applyAlignment="1">
      <alignment vertical="center" wrapText="1"/>
    </xf>
    <xf numFmtId="0" fontId="17" fillId="0" borderId="4" xfId="0" applyFont="1" applyBorder="1" applyAlignment="1">
      <alignment vertical="center" wrapText="1"/>
    </xf>
    <xf numFmtId="0" fontId="16" fillId="0" borderId="0" xfId="0" applyFont="1" applyAlignment="1">
      <alignment vertical="top" wrapText="1"/>
    </xf>
    <xf numFmtId="0" fontId="14" fillId="25" borderId="1" xfId="0" applyFont="1" applyFill="1" applyBorder="1" applyAlignment="1">
      <alignment vertical="top" wrapText="1"/>
    </xf>
    <xf numFmtId="0" fontId="28" fillId="0" borderId="0" xfId="0" applyFont="1"/>
    <xf numFmtId="0" fontId="28" fillId="0" borderId="0" xfId="0" applyFont="1" applyAlignment="1">
      <alignment wrapText="1"/>
    </xf>
    <xf numFmtId="0" fontId="29" fillId="0" borderId="0" xfId="0" applyFont="1"/>
    <xf numFmtId="0" fontId="29" fillId="0" borderId="0" xfId="0" applyFont="1" applyAlignment="1">
      <alignment wrapText="1"/>
    </xf>
    <xf numFmtId="0" fontId="5" fillId="2" borderId="1" xfId="0" applyFont="1" applyFill="1" applyBorder="1" applyAlignment="1">
      <alignment horizontal="center" vertical="center" wrapText="1"/>
    </xf>
    <xf numFmtId="0" fontId="0" fillId="0" borderId="6" xfId="0" applyBorder="1"/>
    <xf numFmtId="0" fontId="0" fillId="0" borderId="2" xfId="0" applyBorder="1"/>
    <xf numFmtId="0" fontId="5" fillId="2" borderId="31" xfId="0" applyFont="1" applyFill="1" applyBorder="1" applyAlignment="1">
      <alignment horizontal="center" vertical="center" wrapText="1"/>
    </xf>
    <xf numFmtId="0" fontId="0" fillId="0" borderId="17" xfId="0" applyBorder="1"/>
    <xf numFmtId="0" fontId="0" fillId="0" borderId="18" xfId="0" applyBorder="1"/>
    <xf numFmtId="0" fontId="5" fillId="2" borderId="4" xfId="0" applyFont="1" applyFill="1" applyBorder="1" applyAlignment="1">
      <alignment horizontal="center" vertical="center" wrapText="1"/>
    </xf>
    <xf numFmtId="0" fontId="0" fillId="0" borderId="13" xfId="0" applyBorder="1"/>
    <xf numFmtId="0" fontId="0" fillId="0" borderId="7" xfId="0" applyBorder="1"/>
    <xf numFmtId="0" fontId="2" fillId="5" borderId="27" xfId="0" applyFont="1" applyFill="1" applyBorder="1" applyAlignment="1">
      <alignment horizontal="center" vertical="center"/>
    </xf>
    <xf numFmtId="0" fontId="0" fillId="0" borderId="10" xfId="0" applyBorder="1"/>
    <xf numFmtId="0" fontId="0" fillId="0" borderId="27" xfId="0" applyBorder="1"/>
    <xf numFmtId="0" fontId="5" fillId="2" borderId="1" xfId="0" applyFont="1" applyFill="1" applyBorder="1" applyAlignment="1">
      <alignment horizontal="center" vertical="center"/>
    </xf>
    <xf numFmtId="0" fontId="11" fillId="16" borderId="1" xfId="0" applyFont="1" applyFill="1" applyBorder="1" applyAlignment="1">
      <alignment horizontal="center" vertical="center" wrapText="1"/>
    </xf>
    <xf numFmtId="0" fontId="0" fillId="0" borderId="9" xfId="0" applyBorder="1"/>
    <xf numFmtId="0" fontId="0" fillId="0" borderId="4" xfId="0" applyBorder="1"/>
    <xf numFmtId="0" fontId="11" fillId="0" borderId="1" xfId="0" applyFont="1" applyBorder="1" applyAlignment="1">
      <alignment horizontal="left" vertical="center" wrapText="1"/>
    </xf>
    <xf numFmtId="0" fontId="11" fillId="10" borderId="1" xfId="0" applyFont="1" applyFill="1" applyBorder="1" applyAlignment="1">
      <alignment horizontal="center" vertical="top" wrapText="1"/>
    </xf>
    <xf numFmtId="0" fontId="15" fillId="12" borderId="11" xfId="0" applyFont="1" applyFill="1" applyBorder="1" applyAlignment="1">
      <alignment horizontal="center" vertical="top" wrapText="1"/>
    </xf>
    <xf numFmtId="0" fontId="17" fillId="0" borderId="0" xfId="0" applyFont="1" applyAlignment="1">
      <alignment vertical="top"/>
    </xf>
    <xf numFmtId="0" fontId="11" fillId="0" borderId="1" xfId="0" applyFont="1" applyBorder="1" applyAlignment="1">
      <alignment horizontal="center" vertical="center"/>
    </xf>
    <xf numFmtId="0" fontId="12" fillId="15" borderId="1" xfId="0" applyFont="1" applyFill="1" applyBorder="1" applyAlignment="1">
      <alignment horizontal="center" vertical="center" wrapText="1"/>
    </xf>
    <xf numFmtId="49" fontId="11" fillId="10" borderId="1" xfId="0" applyNumberFormat="1" applyFont="1" applyFill="1" applyBorder="1" applyAlignment="1">
      <alignment horizontal="center" vertical="top" wrapText="1"/>
    </xf>
    <xf numFmtId="1" fontId="14" fillId="17" borderId="1" xfId="0" applyNumberFormat="1" applyFont="1" applyFill="1" applyBorder="1" applyAlignment="1">
      <alignment horizontal="center" vertical="center" wrapText="1"/>
    </xf>
    <xf numFmtId="0" fontId="11" fillId="10" borderId="1" xfId="0" applyFont="1" applyFill="1" applyBorder="1" applyAlignment="1">
      <alignment horizontal="left" vertical="top" wrapText="1"/>
    </xf>
    <xf numFmtId="0" fontId="11" fillId="16" borderId="8" xfId="0" applyFont="1" applyFill="1" applyBorder="1" applyAlignment="1">
      <alignment horizontal="center" vertical="center" wrapText="1"/>
    </xf>
    <xf numFmtId="0" fontId="0" fillId="0" borderId="12" xfId="0" applyBorder="1"/>
    <xf numFmtId="0" fontId="0" fillId="0" borderId="11" xfId="0" applyBorder="1"/>
    <xf numFmtId="0" fontId="14" fillId="0" borderId="0" xfId="0" applyFont="1"/>
    <xf numFmtId="0" fontId="0" fillId="0" borderId="30" xfId="0" applyBorder="1"/>
    <xf numFmtId="0" fontId="11" fillId="0" borderId="8" xfId="0" applyFont="1" applyBorder="1" applyAlignment="1">
      <alignment horizontal="left" vertical="center" wrapText="1"/>
    </xf>
    <xf numFmtId="0" fontId="11" fillId="13" borderId="1" xfId="0" applyFont="1" applyFill="1" applyBorder="1" applyAlignment="1">
      <alignment horizontal="center" vertical="center" wrapText="1"/>
    </xf>
    <xf numFmtId="0" fontId="0" fillId="0" borderId="5" xfId="0" applyBorder="1"/>
    <xf numFmtId="0" fontId="11" fillId="10" borderId="1" xfId="0" applyFont="1" applyFill="1" applyBorder="1" applyAlignment="1">
      <alignment horizontal="center" vertical="top"/>
    </xf>
    <xf numFmtId="0" fontId="13" fillId="15" borderId="1" xfId="0" applyFont="1" applyFill="1" applyBorder="1" applyAlignment="1">
      <alignment horizontal="center" vertical="center" wrapText="1"/>
    </xf>
    <xf numFmtId="0" fontId="14" fillId="25" borderId="1" xfId="0" applyFont="1" applyFill="1" applyBorder="1" applyAlignment="1">
      <alignment horizontal="left" vertical="top" wrapText="1"/>
    </xf>
    <xf numFmtId="0" fontId="11" fillId="6" borderId="1" xfId="0" applyFont="1" applyFill="1" applyBorder="1" applyAlignment="1">
      <alignment horizontal="left" vertical="center"/>
    </xf>
    <xf numFmtId="0" fontId="11" fillId="6" borderId="11" xfId="0" applyFont="1" applyFill="1" applyBorder="1" applyAlignment="1">
      <alignment horizontal="left" vertical="center"/>
    </xf>
    <xf numFmtId="0" fontId="11" fillId="2" borderId="1" xfId="0" applyFont="1" applyFill="1" applyBorder="1" applyAlignment="1">
      <alignment horizontal="left" vertical="center" wrapText="1"/>
    </xf>
    <xf numFmtId="0" fontId="12" fillId="15" borderId="1" xfId="0" applyFont="1" applyFill="1" applyBorder="1" applyAlignment="1">
      <alignment horizontal="justify" vertical="center" wrapText="1"/>
    </xf>
  </cellXfs>
  <cellStyles count="20">
    <cellStyle name="Millares 2" xfId="9" xr:uid="{00000000-0005-0000-0000-000009000000}"/>
    <cellStyle name="Millares 3" xfId="10" xr:uid="{00000000-0005-0000-0000-00000A000000}"/>
    <cellStyle name="Moneda 2" xfId="1" xr:uid="{00000000-0005-0000-0000-000001000000}"/>
    <cellStyle name="Moneda 2 2" xfId="11" xr:uid="{00000000-0005-0000-0000-00000B000000}"/>
    <cellStyle name="Normal" xfId="0" builtinId="0"/>
    <cellStyle name="Normal 2" xfId="2" xr:uid="{00000000-0005-0000-0000-000002000000}"/>
    <cellStyle name="Normal 2 2" xfId="12" xr:uid="{00000000-0005-0000-0000-00000C000000}"/>
    <cellStyle name="Normal 3" xfId="3" xr:uid="{00000000-0005-0000-0000-000003000000}"/>
    <cellStyle name="Normal 4" xfId="4" xr:uid="{00000000-0005-0000-0000-000004000000}"/>
    <cellStyle name="Normal 5" xfId="5" xr:uid="{00000000-0005-0000-0000-000005000000}"/>
    <cellStyle name="Normal 5 2" xfId="14" xr:uid="{00000000-0005-0000-0000-00000E000000}"/>
    <cellStyle name="Normal 5 3" xfId="13" xr:uid="{00000000-0005-0000-0000-00000D000000}"/>
    <cellStyle name="Normal 6" xfId="15" xr:uid="{00000000-0005-0000-0000-00000F000000}"/>
    <cellStyle name="Normal 7" xfId="8" xr:uid="{00000000-0005-0000-0000-000008000000}"/>
    <cellStyle name="Porcentaje" xfId="7" builtinId="5"/>
    <cellStyle name="Porcentaje 2" xfId="6" xr:uid="{00000000-0005-0000-0000-000006000000}"/>
    <cellStyle name="Porcentaje 2 2" xfId="17" xr:uid="{00000000-0005-0000-0000-000011000000}"/>
    <cellStyle name="Porcentaje 3" xfId="18" xr:uid="{00000000-0005-0000-0000-000012000000}"/>
    <cellStyle name="Porcentaje 4" xfId="19" xr:uid="{00000000-0005-0000-0000-000013000000}"/>
    <cellStyle name="Porcentaje 5" xfId="16"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7F7F7F"/>
      <rgbColor rgb="009999FF"/>
      <rgbColor rgb="00993366"/>
      <rgbColor rgb="00F2F2F2"/>
      <rgbColor rgb="00CCFFFF"/>
      <rgbColor rgb="00660066"/>
      <rgbColor rgb="00EB6D4A"/>
      <rgbColor rgb="000066CC"/>
      <rgbColor rgb="00D8D8D8"/>
      <rgbColor rgb="00000080"/>
      <rgbColor rgb="00FF00FF"/>
      <rgbColor rgb="00FFFF00"/>
      <rgbColor rgb="0000FFFF"/>
      <rgbColor rgb="00800080"/>
      <rgbColor rgb="00800000"/>
      <rgbColor rgb="00008080"/>
      <rgbColor rgb="000000FF"/>
      <rgbColor rgb="0000B0F0"/>
      <rgbColor rgb="00CCFFFF"/>
      <rgbColor rgb="00D9D9D9"/>
      <rgbColor rgb="00FFFF99"/>
      <rgbColor rgb="0099CCFF"/>
      <rgbColor rgb="00FF99CC"/>
      <rgbColor rgb="00CC99FF"/>
      <rgbColor rgb="00FFCC99"/>
      <rgbColor rgb="002F75B5"/>
      <rgbColor rgb="0033CCCC"/>
      <rgbColor rgb="0099CC00"/>
      <rgbColor rgb="00FFCC00"/>
      <rgbColor rgb="00FF9900"/>
      <rgbColor rgb="00FF6600"/>
      <rgbColor rgb="00666699"/>
      <rgbColor rgb="00969696"/>
      <rgbColor rgb="00203764"/>
      <rgbColor rgb="00339966"/>
      <rgbColor rgb="00003300"/>
      <rgbColor rgb="00333300"/>
      <rgbColor rgb="00993300"/>
      <rgbColor rgb="00993366"/>
      <rgbColor rgb="00305496"/>
      <rgbColor rgb="00382B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46"/>
  <sheetViews>
    <sheetView topLeftCell="D1" zoomScale="80" zoomScaleNormal="80" workbookViewId="0">
      <selection activeCell="L2" sqref="L2"/>
    </sheetView>
  </sheetViews>
  <sheetFormatPr baseColWidth="10" defaultColWidth="11.42578125" defaultRowHeight="13.5"/>
  <cols>
    <col min="1" max="1" width="24.140625" style="16" customWidth="1"/>
    <col min="2" max="2" width="40.42578125" style="16" customWidth="1"/>
    <col min="3" max="3" width="37.5703125" style="16" customWidth="1"/>
    <col min="4" max="4" width="26.42578125" style="16" customWidth="1"/>
    <col min="5" max="5" width="23.42578125" style="16" customWidth="1"/>
    <col min="6" max="6" width="31.42578125" style="16" customWidth="1"/>
    <col min="7" max="7" width="16.140625" style="51" customWidth="1"/>
    <col min="8" max="8" width="19.85546875" style="50" customWidth="1"/>
    <col min="9" max="9" width="11.42578125" style="16" customWidth="1"/>
    <col min="10" max="16384" width="11.42578125" style="16"/>
  </cols>
  <sheetData>
    <row r="1" spans="1:8" ht="40.5" customHeight="1">
      <c r="A1" s="186" t="s">
        <v>0</v>
      </c>
      <c r="B1" s="187"/>
      <c r="C1" s="187"/>
      <c r="D1" s="187"/>
      <c r="E1" s="187"/>
      <c r="F1" s="187"/>
      <c r="G1" s="187"/>
      <c r="H1" s="188"/>
    </row>
    <row r="2" spans="1:8" s="51" customFormat="1" ht="67.5" customHeight="1">
      <c r="A2" s="60" t="s">
        <v>1</v>
      </c>
      <c r="B2" s="60" t="s">
        <v>2</v>
      </c>
      <c r="C2" s="60" t="s">
        <v>3</v>
      </c>
      <c r="D2" s="61" t="s">
        <v>4</v>
      </c>
      <c r="E2" s="61" t="s">
        <v>5</v>
      </c>
      <c r="F2" s="60" t="s">
        <v>6</v>
      </c>
      <c r="G2" s="60" t="s">
        <v>7</v>
      </c>
      <c r="H2" s="60" t="s">
        <v>8</v>
      </c>
    </row>
    <row r="3" spans="1:8" ht="108" customHeight="1">
      <c r="A3" s="19" t="s">
        <v>9</v>
      </c>
      <c r="B3" s="19" t="s">
        <v>10</v>
      </c>
      <c r="C3" s="19" t="s">
        <v>11</v>
      </c>
      <c r="D3" s="14" t="s">
        <v>12</v>
      </c>
      <c r="E3" s="1" t="s">
        <v>13</v>
      </c>
      <c r="F3" s="15" t="s">
        <v>14</v>
      </c>
      <c r="G3" s="177" t="s">
        <v>15</v>
      </c>
      <c r="H3" s="177" t="s">
        <v>16</v>
      </c>
    </row>
    <row r="4" spans="1:8" ht="63.75" customHeight="1">
      <c r="A4" s="20"/>
      <c r="B4" s="20"/>
      <c r="C4" s="20"/>
      <c r="D4" s="14" t="s">
        <v>17</v>
      </c>
      <c r="E4" s="1" t="s">
        <v>18</v>
      </c>
      <c r="F4" s="15" t="s">
        <v>19</v>
      </c>
      <c r="G4" s="178"/>
      <c r="H4" s="178"/>
    </row>
    <row r="5" spans="1:8" ht="63.75" customHeight="1">
      <c r="A5" s="20"/>
      <c r="B5" s="20"/>
      <c r="C5" s="20"/>
      <c r="D5" s="14" t="s">
        <v>20</v>
      </c>
      <c r="E5" s="1" t="s">
        <v>21</v>
      </c>
      <c r="F5" s="15" t="s">
        <v>22</v>
      </c>
      <c r="G5" s="178"/>
      <c r="H5" s="178"/>
    </row>
    <row r="6" spans="1:8" ht="63.75" customHeight="1">
      <c r="A6" s="20"/>
      <c r="B6" s="20"/>
      <c r="C6" s="20"/>
      <c r="D6" s="14" t="s">
        <v>23</v>
      </c>
      <c r="E6" s="1" t="s">
        <v>24</v>
      </c>
      <c r="F6" s="15" t="s">
        <v>25</v>
      </c>
      <c r="G6" s="178"/>
      <c r="H6" s="178"/>
    </row>
    <row r="7" spans="1:8" ht="63.75" customHeight="1">
      <c r="A7" s="20"/>
      <c r="B7" s="20"/>
      <c r="C7" s="20"/>
      <c r="D7" s="14" t="s">
        <v>26</v>
      </c>
      <c r="E7" s="1" t="s">
        <v>27</v>
      </c>
      <c r="F7" s="15" t="s">
        <v>28</v>
      </c>
      <c r="G7" s="178"/>
      <c r="H7" s="178"/>
    </row>
    <row r="8" spans="1:8" ht="63.75" customHeight="1">
      <c r="A8" s="20"/>
      <c r="B8" s="20"/>
      <c r="C8" s="20"/>
      <c r="D8" s="14" t="s">
        <v>29</v>
      </c>
      <c r="E8" s="1" t="s">
        <v>30</v>
      </c>
      <c r="F8" s="15" t="s">
        <v>31</v>
      </c>
      <c r="G8" s="178"/>
      <c r="H8" s="178"/>
    </row>
    <row r="9" spans="1:8" ht="63.75" customHeight="1">
      <c r="A9" s="20"/>
      <c r="B9" s="20"/>
      <c r="C9" s="20"/>
      <c r="D9" s="14" t="s">
        <v>32</v>
      </c>
      <c r="E9" s="3" t="s">
        <v>33</v>
      </c>
      <c r="F9" s="15" t="s">
        <v>34</v>
      </c>
      <c r="G9" s="179"/>
      <c r="H9" s="179"/>
    </row>
    <row r="10" spans="1:8" ht="102" customHeight="1">
      <c r="A10" s="19" t="s">
        <v>9</v>
      </c>
      <c r="B10" s="19" t="s">
        <v>10</v>
      </c>
      <c r="C10" s="19" t="s">
        <v>35</v>
      </c>
      <c r="D10" s="21" t="s">
        <v>36</v>
      </c>
      <c r="E10" s="22" t="s">
        <v>37</v>
      </c>
      <c r="F10" s="23" t="s">
        <v>38</v>
      </c>
      <c r="G10" s="12" t="s">
        <v>39</v>
      </c>
      <c r="H10" s="52" t="s">
        <v>40</v>
      </c>
    </row>
    <row r="11" spans="1:8" ht="140.25" customHeight="1">
      <c r="A11" s="19"/>
      <c r="B11" s="19"/>
      <c r="C11" s="19"/>
      <c r="D11" s="14" t="s">
        <v>41</v>
      </c>
      <c r="E11" s="1" t="s">
        <v>42</v>
      </c>
      <c r="F11" s="15" t="s">
        <v>43</v>
      </c>
      <c r="G11" s="18"/>
      <c r="H11" s="53"/>
    </row>
    <row r="12" spans="1:8" ht="140.25" customHeight="1">
      <c r="A12" s="19"/>
      <c r="B12" s="19"/>
      <c r="C12" s="19"/>
      <c r="D12" s="14" t="s">
        <v>44</v>
      </c>
      <c r="E12" s="1" t="s">
        <v>45</v>
      </c>
      <c r="F12" s="15" t="s">
        <v>46</v>
      </c>
      <c r="G12" s="18"/>
      <c r="H12" s="53"/>
    </row>
    <row r="13" spans="1:8" ht="140.25" customHeight="1">
      <c r="A13" s="19"/>
      <c r="B13" s="19"/>
      <c r="C13" s="19"/>
      <c r="D13" s="14" t="s">
        <v>47</v>
      </c>
      <c r="E13" s="1" t="s">
        <v>48</v>
      </c>
      <c r="F13" s="15" t="s">
        <v>49</v>
      </c>
      <c r="G13" s="18"/>
      <c r="H13" s="53"/>
    </row>
    <row r="14" spans="1:8" ht="140.25" customHeight="1">
      <c r="A14" s="19"/>
      <c r="B14" s="19"/>
      <c r="C14" s="19"/>
      <c r="D14" s="14" t="s">
        <v>50</v>
      </c>
      <c r="E14" s="1" t="s">
        <v>51</v>
      </c>
      <c r="F14" s="15" t="s">
        <v>52</v>
      </c>
      <c r="G14" s="18"/>
      <c r="H14" s="53"/>
    </row>
    <row r="15" spans="1:8" ht="140.25" customHeight="1">
      <c r="A15" s="19"/>
      <c r="B15" s="19"/>
      <c r="C15" s="19"/>
      <c r="D15" s="14" t="s">
        <v>53</v>
      </c>
      <c r="E15" s="1" t="s">
        <v>54</v>
      </c>
      <c r="F15" s="15" t="s">
        <v>55</v>
      </c>
      <c r="G15" s="18"/>
      <c r="H15" s="53"/>
    </row>
    <row r="16" spans="1:8" ht="140.25" customHeight="1">
      <c r="A16" s="19"/>
      <c r="B16" s="19"/>
      <c r="C16" s="19"/>
      <c r="D16" s="14" t="s">
        <v>56</v>
      </c>
      <c r="E16" s="1" t="s">
        <v>57</v>
      </c>
      <c r="F16" s="15" t="s">
        <v>58</v>
      </c>
      <c r="G16" s="7"/>
      <c r="H16" s="17"/>
    </row>
    <row r="17" spans="1:8" ht="102" customHeight="1">
      <c r="A17" s="19" t="s">
        <v>9</v>
      </c>
      <c r="B17" s="19" t="s">
        <v>10</v>
      </c>
      <c r="C17" s="19" t="s">
        <v>59</v>
      </c>
      <c r="D17" s="14" t="s">
        <v>60</v>
      </c>
      <c r="E17" s="6" t="s">
        <v>61</v>
      </c>
      <c r="F17" s="24" t="s">
        <v>62</v>
      </c>
      <c r="G17" s="177" t="s">
        <v>39</v>
      </c>
      <c r="H17" s="12" t="s">
        <v>63</v>
      </c>
    </row>
    <row r="18" spans="1:8" ht="140.25" customHeight="1">
      <c r="A18" s="19"/>
      <c r="B18" s="19"/>
      <c r="C18" s="19"/>
      <c r="D18" s="14" t="s">
        <v>64</v>
      </c>
      <c r="E18" s="1" t="s">
        <v>65</v>
      </c>
      <c r="F18" s="15" t="s">
        <v>66</v>
      </c>
      <c r="G18" s="178"/>
      <c r="H18" s="18"/>
    </row>
    <row r="19" spans="1:8" ht="140.25" customHeight="1">
      <c r="A19" s="19"/>
      <c r="B19" s="19"/>
      <c r="C19" s="19"/>
      <c r="D19" s="14" t="s">
        <v>67</v>
      </c>
      <c r="E19" s="1" t="s">
        <v>68</v>
      </c>
      <c r="F19" s="15" t="s">
        <v>69</v>
      </c>
      <c r="G19" s="178"/>
      <c r="H19" s="18"/>
    </row>
    <row r="20" spans="1:8" ht="102" customHeight="1">
      <c r="A20" s="19"/>
      <c r="B20" s="19"/>
      <c r="C20" s="19"/>
      <c r="D20" s="14" t="s">
        <v>70</v>
      </c>
      <c r="E20" s="1" t="s">
        <v>71</v>
      </c>
      <c r="F20" s="15" t="s">
        <v>72</v>
      </c>
      <c r="G20" s="178"/>
      <c r="H20" s="18"/>
    </row>
    <row r="21" spans="1:8" ht="127.5" customHeight="1">
      <c r="A21" s="19"/>
      <c r="B21" s="19"/>
      <c r="C21" s="19"/>
      <c r="D21" s="14" t="s">
        <v>73</v>
      </c>
      <c r="E21" s="1" t="s">
        <v>74</v>
      </c>
      <c r="F21" s="15" t="s">
        <v>75</v>
      </c>
      <c r="G21" s="178"/>
      <c r="H21" s="18"/>
    </row>
    <row r="22" spans="1:8" ht="114.75" customHeight="1">
      <c r="A22" s="19"/>
      <c r="B22" s="19"/>
      <c r="C22" s="19"/>
      <c r="D22" s="14" t="s">
        <v>76</v>
      </c>
      <c r="E22" s="1" t="s">
        <v>77</v>
      </c>
      <c r="F22" s="15" t="s">
        <v>78</v>
      </c>
      <c r="G22" s="178"/>
      <c r="H22" s="18"/>
    </row>
    <row r="23" spans="1:8" ht="127.5" customHeight="1">
      <c r="A23" s="19"/>
      <c r="B23" s="19"/>
      <c r="C23" s="19"/>
      <c r="D23" s="14" t="s">
        <v>79</v>
      </c>
      <c r="E23" s="1" t="s">
        <v>80</v>
      </c>
      <c r="F23" s="15" t="s">
        <v>81</v>
      </c>
      <c r="G23" s="179"/>
      <c r="H23" s="7"/>
    </row>
    <row r="24" spans="1:8" ht="102" customHeight="1">
      <c r="A24" s="19" t="s">
        <v>82</v>
      </c>
      <c r="B24" s="19" t="s">
        <v>83</v>
      </c>
      <c r="C24" s="19" t="s">
        <v>84</v>
      </c>
      <c r="D24" s="14" t="s">
        <v>85</v>
      </c>
      <c r="E24" s="1" t="s">
        <v>86</v>
      </c>
      <c r="F24" s="15" t="s">
        <v>87</v>
      </c>
      <c r="G24" s="177" t="s">
        <v>88</v>
      </c>
      <c r="H24" s="54" t="s">
        <v>40</v>
      </c>
    </row>
    <row r="25" spans="1:8" ht="153" customHeight="1">
      <c r="A25" s="19"/>
      <c r="B25" s="19"/>
      <c r="C25" s="19"/>
      <c r="D25" s="14"/>
      <c r="E25" s="1" t="s">
        <v>89</v>
      </c>
      <c r="F25" s="15" t="s">
        <v>90</v>
      </c>
      <c r="G25" s="178"/>
      <c r="H25" s="53"/>
    </row>
    <row r="26" spans="1:8" ht="153" customHeight="1">
      <c r="A26" s="19"/>
      <c r="B26" s="19"/>
      <c r="C26" s="19"/>
      <c r="D26" s="14"/>
      <c r="E26" s="1" t="s">
        <v>91</v>
      </c>
      <c r="F26" s="15" t="s">
        <v>92</v>
      </c>
      <c r="G26" s="178"/>
      <c r="H26" s="53"/>
    </row>
    <row r="27" spans="1:8" ht="153" customHeight="1">
      <c r="A27" s="19"/>
      <c r="B27" s="19"/>
      <c r="C27" s="19"/>
      <c r="D27" s="14"/>
      <c r="E27" s="1" t="s">
        <v>93</v>
      </c>
      <c r="F27" s="15" t="s">
        <v>94</v>
      </c>
      <c r="G27" s="178"/>
      <c r="H27" s="53"/>
    </row>
    <row r="28" spans="1:8" ht="153" customHeight="1">
      <c r="A28" s="19"/>
      <c r="B28" s="19"/>
      <c r="C28" s="19"/>
      <c r="D28" s="14"/>
      <c r="E28" s="1" t="s">
        <v>95</v>
      </c>
      <c r="F28" s="15" t="s">
        <v>96</v>
      </c>
      <c r="G28" s="178"/>
      <c r="H28" s="53"/>
    </row>
    <row r="29" spans="1:8" ht="153" customHeight="1">
      <c r="A29" s="19"/>
      <c r="B29" s="19"/>
      <c r="C29" s="19"/>
      <c r="D29" s="14"/>
      <c r="E29" s="1" t="s">
        <v>97</v>
      </c>
      <c r="F29" s="15" t="s">
        <v>98</v>
      </c>
      <c r="G29" s="178"/>
      <c r="H29" s="53"/>
    </row>
    <row r="30" spans="1:8" ht="153" customHeight="1">
      <c r="A30" s="19"/>
      <c r="B30" s="19"/>
      <c r="C30" s="19"/>
      <c r="D30" s="14"/>
      <c r="E30" s="1" t="s">
        <v>99</v>
      </c>
      <c r="F30" s="15" t="s">
        <v>100</v>
      </c>
      <c r="G30" s="179"/>
      <c r="H30" s="17"/>
    </row>
    <row r="31" spans="1:8" ht="89.25" customHeight="1">
      <c r="A31" s="19"/>
      <c r="B31" s="19"/>
      <c r="C31" s="23" t="s">
        <v>101</v>
      </c>
      <c r="D31" s="14" t="s">
        <v>102</v>
      </c>
      <c r="E31" s="1" t="s">
        <v>103</v>
      </c>
      <c r="F31" s="15" t="s">
        <v>104</v>
      </c>
      <c r="G31" s="3" t="s">
        <v>105</v>
      </c>
      <c r="H31" s="13" t="s">
        <v>40</v>
      </c>
    </row>
    <row r="32" spans="1:8" ht="89.25" customHeight="1">
      <c r="A32" s="19" t="s">
        <v>106</v>
      </c>
      <c r="B32" s="19" t="s">
        <v>107</v>
      </c>
      <c r="C32" s="19" t="s">
        <v>108</v>
      </c>
      <c r="D32" s="21" t="s">
        <v>109</v>
      </c>
      <c r="E32" s="25" t="s">
        <v>110</v>
      </c>
      <c r="F32" s="23" t="s">
        <v>111</v>
      </c>
      <c r="G32" s="177" t="s">
        <v>112</v>
      </c>
      <c r="H32" s="189" t="s">
        <v>40</v>
      </c>
    </row>
    <row r="33" spans="1:8" ht="102" customHeight="1">
      <c r="A33" s="23"/>
      <c r="B33" s="23"/>
      <c r="C33" s="23"/>
      <c r="D33" s="26" t="s">
        <v>109</v>
      </c>
      <c r="E33" s="6" t="s">
        <v>113</v>
      </c>
      <c r="F33" s="24" t="s">
        <v>114</v>
      </c>
      <c r="G33" s="178"/>
      <c r="H33" s="178"/>
    </row>
    <row r="34" spans="1:8" ht="102" customHeight="1">
      <c r="A34" s="23"/>
      <c r="B34" s="23"/>
      <c r="C34" s="23"/>
      <c r="D34" s="14" t="s">
        <v>109</v>
      </c>
      <c r="E34" s="1" t="s">
        <v>115</v>
      </c>
      <c r="F34" s="15" t="s">
        <v>116</v>
      </c>
      <c r="G34" s="178"/>
      <c r="H34" s="178"/>
    </row>
    <row r="35" spans="1:8" ht="89.25" customHeight="1">
      <c r="A35" s="23"/>
      <c r="B35" s="23"/>
      <c r="C35" s="23"/>
      <c r="D35" s="14" t="s">
        <v>109</v>
      </c>
      <c r="E35" s="1" t="s">
        <v>117</v>
      </c>
      <c r="F35" s="15" t="s">
        <v>118</v>
      </c>
      <c r="G35" s="178"/>
      <c r="H35" s="178"/>
    </row>
    <row r="36" spans="1:8" ht="114.75" customHeight="1">
      <c r="A36" s="23"/>
      <c r="B36" s="23"/>
      <c r="C36" s="23"/>
      <c r="D36" s="14" t="s">
        <v>109</v>
      </c>
      <c r="E36" s="1" t="s">
        <v>119</v>
      </c>
      <c r="F36" s="15" t="s">
        <v>120</v>
      </c>
      <c r="G36" s="178"/>
      <c r="H36" s="178"/>
    </row>
    <row r="37" spans="1:8" ht="102" customHeight="1">
      <c r="A37" s="23"/>
      <c r="B37" s="23"/>
      <c r="C37" s="23"/>
      <c r="D37" s="14" t="s">
        <v>109</v>
      </c>
      <c r="E37" s="1" t="s">
        <v>121</v>
      </c>
      <c r="F37" s="15" t="s">
        <v>116</v>
      </c>
      <c r="G37" s="178"/>
      <c r="H37" s="178"/>
    </row>
    <row r="38" spans="1:8" ht="102" customHeight="1">
      <c r="A38" s="23"/>
      <c r="B38" s="23"/>
      <c r="C38" s="23"/>
      <c r="D38" s="14" t="s">
        <v>109</v>
      </c>
      <c r="E38" s="1" t="s">
        <v>122</v>
      </c>
      <c r="F38" s="15" t="s">
        <v>123</v>
      </c>
      <c r="G38" s="179"/>
      <c r="H38" s="179"/>
    </row>
    <row r="39" spans="1:8" ht="153" customHeight="1">
      <c r="A39" s="19" t="s">
        <v>106</v>
      </c>
      <c r="B39" s="19" t="s">
        <v>107</v>
      </c>
      <c r="C39" s="19" t="s">
        <v>124</v>
      </c>
      <c r="D39" s="21" t="s">
        <v>125</v>
      </c>
      <c r="E39" s="25" t="s">
        <v>126</v>
      </c>
      <c r="F39" s="23" t="s">
        <v>127</v>
      </c>
      <c r="G39" s="3" t="s">
        <v>128</v>
      </c>
      <c r="H39" s="13" t="s">
        <v>40</v>
      </c>
    </row>
    <row r="40" spans="1:8" ht="140.25" customHeight="1">
      <c r="A40" s="23"/>
      <c r="B40" s="23"/>
      <c r="C40" s="23"/>
      <c r="D40" s="14" t="s">
        <v>129</v>
      </c>
      <c r="E40" s="1" t="s">
        <v>130</v>
      </c>
      <c r="F40" s="15" t="s">
        <v>131</v>
      </c>
      <c r="G40" s="3" t="s">
        <v>128</v>
      </c>
      <c r="H40" s="13" t="s">
        <v>40</v>
      </c>
    </row>
    <row r="41" spans="1:8" ht="140.25" customHeight="1">
      <c r="A41" s="23"/>
      <c r="B41" s="23"/>
      <c r="C41" s="23"/>
      <c r="D41" s="14" t="s">
        <v>132</v>
      </c>
      <c r="E41" s="1" t="s">
        <v>133</v>
      </c>
      <c r="F41" s="15" t="s">
        <v>134</v>
      </c>
      <c r="G41" s="3" t="s">
        <v>128</v>
      </c>
      <c r="H41" s="13" t="s">
        <v>40</v>
      </c>
    </row>
    <row r="42" spans="1:8" ht="127.5" customHeight="1">
      <c r="A42" s="23"/>
      <c r="B42" s="23"/>
      <c r="C42" s="23"/>
      <c r="D42" s="14" t="s">
        <v>135</v>
      </c>
      <c r="E42" s="1" t="s">
        <v>136</v>
      </c>
      <c r="F42" s="15" t="s">
        <v>137</v>
      </c>
      <c r="G42" s="3" t="s">
        <v>128</v>
      </c>
      <c r="H42" s="13" t="s">
        <v>40</v>
      </c>
    </row>
    <row r="43" spans="1:8" ht="140.25" customHeight="1">
      <c r="A43" s="23"/>
      <c r="B43" s="23"/>
      <c r="C43" s="23"/>
      <c r="D43" s="14" t="s">
        <v>138</v>
      </c>
      <c r="E43" s="1" t="s">
        <v>139</v>
      </c>
      <c r="F43" s="15" t="s">
        <v>140</v>
      </c>
      <c r="G43" s="3" t="s">
        <v>128</v>
      </c>
      <c r="H43" s="13" t="s">
        <v>40</v>
      </c>
    </row>
    <row r="44" spans="1:8" ht="140.25" customHeight="1">
      <c r="A44" s="23"/>
      <c r="B44" s="23"/>
      <c r="C44" s="23"/>
      <c r="D44" s="14" t="s">
        <v>141</v>
      </c>
      <c r="E44" s="1" t="s">
        <v>142</v>
      </c>
      <c r="F44" s="15" t="s">
        <v>143</v>
      </c>
      <c r="G44" s="3" t="s">
        <v>128</v>
      </c>
      <c r="H44" s="13" t="s">
        <v>40</v>
      </c>
    </row>
    <row r="45" spans="1:8" ht="140.25" customHeight="1">
      <c r="A45" s="23"/>
      <c r="B45" s="23"/>
      <c r="C45" s="23"/>
      <c r="D45" s="14" t="s">
        <v>144</v>
      </c>
      <c r="E45" s="1" t="s">
        <v>145</v>
      </c>
      <c r="F45" s="15" t="s">
        <v>146</v>
      </c>
      <c r="G45" s="3" t="s">
        <v>128</v>
      </c>
      <c r="H45" s="13" t="s">
        <v>40</v>
      </c>
    </row>
    <row r="46" spans="1:8" ht="114.75" customHeight="1">
      <c r="A46" s="19" t="s">
        <v>106</v>
      </c>
      <c r="B46" s="19" t="s">
        <v>107</v>
      </c>
      <c r="C46" s="19" t="s">
        <v>147</v>
      </c>
      <c r="D46" s="21" t="s">
        <v>109</v>
      </c>
      <c r="E46" s="27" t="s">
        <v>148</v>
      </c>
      <c r="F46" s="23" t="s">
        <v>149</v>
      </c>
      <c r="G46" s="12" t="s">
        <v>39</v>
      </c>
      <c r="H46" s="12" t="s">
        <v>150</v>
      </c>
    </row>
    <row r="47" spans="1:8" ht="140.25" customHeight="1">
      <c r="A47" s="23"/>
      <c r="B47" s="23"/>
      <c r="C47" s="23"/>
      <c r="D47" s="14" t="s">
        <v>109</v>
      </c>
      <c r="E47" s="1" t="s">
        <v>151</v>
      </c>
      <c r="F47" s="15" t="s">
        <v>152</v>
      </c>
      <c r="G47" s="18"/>
      <c r="H47" s="18"/>
    </row>
    <row r="48" spans="1:8" ht="127.5" customHeight="1">
      <c r="A48" s="23"/>
      <c r="B48" s="23"/>
      <c r="C48" s="23"/>
      <c r="D48" s="14" t="s">
        <v>109</v>
      </c>
      <c r="E48" s="1" t="s">
        <v>153</v>
      </c>
      <c r="F48" s="15" t="s">
        <v>154</v>
      </c>
      <c r="G48" s="18"/>
      <c r="H48" s="18"/>
    </row>
    <row r="49" spans="1:8" ht="127.5" customHeight="1">
      <c r="A49" s="23"/>
      <c r="B49" s="23"/>
      <c r="C49" s="23"/>
      <c r="D49" s="14" t="s">
        <v>109</v>
      </c>
      <c r="E49" s="1" t="s">
        <v>155</v>
      </c>
      <c r="F49" s="15" t="s">
        <v>156</v>
      </c>
      <c r="G49" s="18"/>
      <c r="H49" s="18"/>
    </row>
    <row r="50" spans="1:8" ht="127.5" customHeight="1">
      <c r="A50" s="23"/>
      <c r="B50" s="23"/>
      <c r="C50" s="23"/>
      <c r="D50" s="14" t="s">
        <v>109</v>
      </c>
      <c r="E50" s="1" t="s">
        <v>157</v>
      </c>
      <c r="F50" s="28" t="s">
        <v>158</v>
      </c>
      <c r="G50" s="18"/>
      <c r="H50" s="18"/>
    </row>
    <row r="51" spans="1:8" ht="140.25" customHeight="1">
      <c r="A51" s="23"/>
      <c r="B51" s="23"/>
      <c r="C51" s="23"/>
      <c r="D51" s="14"/>
      <c r="E51" s="1" t="s">
        <v>159</v>
      </c>
      <c r="F51" s="28" t="s">
        <v>160</v>
      </c>
      <c r="G51" s="18"/>
      <c r="H51" s="18"/>
    </row>
    <row r="52" spans="1:8" ht="140.25" customHeight="1">
      <c r="A52" s="23"/>
      <c r="B52" s="23"/>
      <c r="C52" s="23"/>
      <c r="D52" s="14"/>
      <c r="E52" s="1" t="s">
        <v>161</v>
      </c>
      <c r="F52" s="28" t="s">
        <v>162</v>
      </c>
      <c r="G52" s="7"/>
      <c r="H52" s="7"/>
    </row>
    <row r="53" spans="1:8" ht="102" customHeight="1">
      <c r="A53" s="19" t="s">
        <v>163</v>
      </c>
      <c r="B53" s="19" t="s">
        <v>164</v>
      </c>
      <c r="C53" s="19" t="s">
        <v>165</v>
      </c>
      <c r="D53" s="29" t="s">
        <v>166</v>
      </c>
      <c r="E53" s="3" t="s">
        <v>167</v>
      </c>
      <c r="F53" s="15" t="s">
        <v>168</v>
      </c>
      <c r="G53" s="12" t="s">
        <v>169</v>
      </c>
      <c r="H53" s="12" t="s">
        <v>170</v>
      </c>
    </row>
    <row r="54" spans="1:8" ht="89.25" customHeight="1">
      <c r="A54" s="19"/>
      <c r="B54" s="19"/>
      <c r="C54" s="19"/>
      <c r="D54" s="29" t="s">
        <v>166</v>
      </c>
      <c r="E54" s="3" t="s">
        <v>171</v>
      </c>
      <c r="F54" s="15" t="s">
        <v>172</v>
      </c>
      <c r="G54" s="18"/>
      <c r="H54" s="18"/>
    </row>
    <row r="55" spans="1:8" ht="102" customHeight="1">
      <c r="A55" s="19"/>
      <c r="B55" s="19"/>
      <c r="C55" s="19"/>
      <c r="D55" s="29" t="s">
        <v>166</v>
      </c>
      <c r="E55" s="3" t="s">
        <v>173</v>
      </c>
      <c r="F55" s="15" t="s">
        <v>174</v>
      </c>
      <c r="G55" s="18"/>
      <c r="H55" s="18"/>
    </row>
    <row r="56" spans="1:8" ht="102" customHeight="1">
      <c r="A56" s="19"/>
      <c r="B56" s="19"/>
      <c r="C56" s="19"/>
      <c r="D56" s="29" t="s">
        <v>166</v>
      </c>
      <c r="E56" s="3" t="s">
        <v>175</v>
      </c>
      <c r="F56" s="15" t="s">
        <v>176</v>
      </c>
      <c r="G56" s="18"/>
      <c r="H56" s="18"/>
    </row>
    <row r="57" spans="1:8" ht="102" customHeight="1">
      <c r="A57" s="19"/>
      <c r="B57" s="19"/>
      <c r="C57" s="19"/>
      <c r="D57" s="29" t="s">
        <v>166</v>
      </c>
      <c r="E57" s="3" t="s">
        <v>177</v>
      </c>
      <c r="F57" s="15" t="s">
        <v>178</v>
      </c>
      <c r="G57" s="18"/>
      <c r="H57" s="18"/>
    </row>
    <row r="58" spans="1:8" ht="89.25" customHeight="1">
      <c r="A58" s="19"/>
      <c r="B58" s="19"/>
      <c r="C58" s="19"/>
      <c r="D58" s="29" t="s">
        <v>166</v>
      </c>
      <c r="E58" s="3" t="s">
        <v>179</v>
      </c>
      <c r="F58" s="15" t="s">
        <v>180</v>
      </c>
      <c r="G58" s="18"/>
      <c r="H58" s="18"/>
    </row>
    <row r="59" spans="1:8" ht="89.25" customHeight="1">
      <c r="A59" s="19"/>
      <c r="B59" s="19"/>
      <c r="C59" s="19"/>
      <c r="D59" s="29" t="s">
        <v>166</v>
      </c>
      <c r="E59" s="3" t="s">
        <v>181</v>
      </c>
      <c r="F59" s="15" t="s">
        <v>182</v>
      </c>
      <c r="G59" s="7"/>
      <c r="H59" s="7"/>
    </row>
    <row r="60" spans="1:8" ht="76.5" customHeight="1">
      <c r="A60" s="19" t="s">
        <v>163</v>
      </c>
      <c r="B60" s="19" t="s">
        <v>164</v>
      </c>
      <c r="C60" s="19" t="s">
        <v>183</v>
      </c>
      <c r="D60" s="14" t="s">
        <v>184</v>
      </c>
      <c r="E60" s="2" t="s">
        <v>185</v>
      </c>
      <c r="F60" s="15" t="s">
        <v>186</v>
      </c>
      <c r="G60" s="12" t="s">
        <v>39</v>
      </c>
      <c r="H60" s="54" t="s">
        <v>40</v>
      </c>
    </row>
    <row r="61" spans="1:8" ht="140.25" customHeight="1">
      <c r="A61" s="23"/>
      <c r="B61" s="23"/>
      <c r="C61" s="23"/>
      <c r="D61" s="14" t="s">
        <v>187</v>
      </c>
      <c r="E61" s="2" t="s">
        <v>188</v>
      </c>
      <c r="F61" s="15" t="s">
        <v>189</v>
      </c>
      <c r="G61" s="18"/>
      <c r="H61" s="53"/>
    </row>
    <row r="62" spans="1:8" ht="140.25" customHeight="1">
      <c r="A62" s="23"/>
      <c r="B62" s="23"/>
      <c r="C62" s="23"/>
      <c r="D62" s="14" t="s">
        <v>190</v>
      </c>
      <c r="E62" s="3" t="s">
        <v>191</v>
      </c>
      <c r="F62" s="15" t="s">
        <v>192</v>
      </c>
      <c r="G62" s="18"/>
      <c r="H62" s="53"/>
    </row>
    <row r="63" spans="1:8" ht="140.25" customHeight="1">
      <c r="A63" s="23"/>
      <c r="B63" s="23"/>
      <c r="C63" s="23"/>
      <c r="D63" s="14" t="s">
        <v>193</v>
      </c>
      <c r="E63" s="2" t="s">
        <v>194</v>
      </c>
      <c r="F63" s="15" t="s">
        <v>195</v>
      </c>
      <c r="G63" s="18"/>
      <c r="H63" s="53"/>
    </row>
    <row r="64" spans="1:8" ht="140.25" customHeight="1">
      <c r="A64" s="23"/>
      <c r="B64" s="23"/>
      <c r="C64" s="23"/>
      <c r="D64" s="14" t="s">
        <v>196</v>
      </c>
      <c r="E64" s="2" t="s">
        <v>197</v>
      </c>
      <c r="F64" s="15" t="s">
        <v>198</v>
      </c>
      <c r="G64" s="18"/>
      <c r="H64" s="53"/>
    </row>
    <row r="65" spans="1:8" ht="140.25" customHeight="1">
      <c r="A65" s="23"/>
      <c r="B65" s="23"/>
      <c r="C65" s="23"/>
      <c r="D65" s="14" t="s">
        <v>199</v>
      </c>
      <c r="E65" s="2" t="s">
        <v>200</v>
      </c>
      <c r="F65" s="15" t="s">
        <v>201</v>
      </c>
      <c r="G65" s="18"/>
      <c r="H65" s="53"/>
    </row>
    <row r="66" spans="1:8" ht="140.25" customHeight="1">
      <c r="A66" s="23"/>
      <c r="B66" s="23"/>
      <c r="C66" s="23"/>
      <c r="D66" s="14" t="s">
        <v>202</v>
      </c>
      <c r="E66" s="2" t="s">
        <v>203</v>
      </c>
      <c r="F66" s="15" t="s">
        <v>204</v>
      </c>
      <c r="G66" s="7"/>
      <c r="H66" s="17"/>
    </row>
    <row r="67" spans="1:8" ht="102" customHeight="1">
      <c r="A67" s="19" t="s">
        <v>205</v>
      </c>
      <c r="B67" s="19" t="s">
        <v>206</v>
      </c>
      <c r="C67" s="19" t="s">
        <v>207</v>
      </c>
      <c r="D67" s="14" t="s">
        <v>208</v>
      </c>
      <c r="E67" s="1" t="s">
        <v>209</v>
      </c>
      <c r="F67" s="15" t="s">
        <v>210</v>
      </c>
      <c r="G67" s="30" t="s">
        <v>211</v>
      </c>
      <c r="H67" s="55" t="s">
        <v>212</v>
      </c>
    </row>
    <row r="68" spans="1:8" ht="102" customHeight="1">
      <c r="A68" s="23"/>
      <c r="B68" s="23"/>
      <c r="C68" s="19" t="s">
        <v>213</v>
      </c>
      <c r="D68" s="14" t="s">
        <v>214</v>
      </c>
      <c r="E68" s="1" t="s">
        <v>215</v>
      </c>
      <c r="F68" s="15" t="s">
        <v>216</v>
      </c>
      <c r="G68" s="183" t="s">
        <v>217</v>
      </c>
      <c r="H68" s="177" t="s">
        <v>16</v>
      </c>
    </row>
    <row r="69" spans="1:8" ht="89.25" customHeight="1">
      <c r="A69" s="23"/>
      <c r="B69" s="23"/>
      <c r="C69" s="19"/>
      <c r="D69" s="14" t="s">
        <v>218</v>
      </c>
      <c r="E69" s="1" t="s">
        <v>219</v>
      </c>
      <c r="F69" s="15" t="s">
        <v>220</v>
      </c>
      <c r="G69" s="184"/>
      <c r="H69" s="178"/>
    </row>
    <row r="70" spans="1:8" ht="89.25" customHeight="1">
      <c r="A70" s="23"/>
      <c r="B70" s="23"/>
      <c r="C70" s="19"/>
      <c r="D70" s="14" t="s">
        <v>221</v>
      </c>
      <c r="E70" s="1" t="s">
        <v>222</v>
      </c>
      <c r="F70" s="15" t="s">
        <v>223</v>
      </c>
      <c r="G70" s="184"/>
      <c r="H70" s="178"/>
    </row>
    <row r="71" spans="1:8" ht="89.25" customHeight="1">
      <c r="A71" s="23"/>
      <c r="B71" s="23"/>
      <c r="C71" s="19"/>
      <c r="D71" s="14" t="s">
        <v>224</v>
      </c>
      <c r="E71" s="1" t="s">
        <v>225</v>
      </c>
      <c r="F71" s="15" t="s">
        <v>226</v>
      </c>
      <c r="G71" s="184"/>
      <c r="H71" s="178"/>
    </row>
    <row r="72" spans="1:8" ht="89.25" customHeight="1">
      <c r="A72" s="23"/>
      <c r="B72" s="23"/>
      <c r="C72" s="19"/>
      <c r="D72" s="14" t="s">
        <v>227</v>
      </c>
      <c r="E72" s="1" t="s">
        <v>228</v>
      </c>
      <c r="F72" s="15" t="s">
        <v>226</v>
      </c>
      <c r="G72" s="184"/>
      <c r="H72" s="178"/>
    </row>
    <row r="73" spans="1:8" ht="76.5" customHeight="1">
      <c r="A73" s="23"/>
      <c r="B73" s="23"/>
      <c r="C73" s="19"/>
      <c r="D73" s="14" t="s">
        <v>229</v>
      </c>
      <c r="E73" s="1" t="s">
        <v>230</v>
      </c>
      <c r="F73" s="15" t="s">
        <v>231</v>
      </c>
      <c r="G73" s="184"/>
      <c r="H73" s="178"/>
    </row>
    <row r="74" spans="1:8" ht="89.25" customHeight="1">
      <c r="A74" s="23"/>
      <c r="B74" s="23"/>
      <c r="C74" s="19"/>
      <c r="D74" s="14" t="s">
        <v>232</v>
      </c>
      <c r="E74" s="1" t="s">
        <v>233</v>
      </c>
      <c r="F74" s="15" t="s">
        <v>226</v>
      </c>
      <c r="G74" s="185"/>
      <c r="H74" s="179"/>
    </row>
    <row r="75" spans="1:8" ht="102" customHeight="1">
      <c r="A75" s="19" t="s">
        <v>234</v>
      </c>
      <c r="B75" s="19" t="s">
        <v>235</v>
      </c>
      <c r="C75" s="19" t="s">
        <v>236</v>
      </c>
      <c r="D75" s="14" t="s">
        <v>237</v>
      </c>
      <c r="E75" s="1" t="s">
        <v>238</v>
      </c>
      <c r="F75" s="15" t="s">
        <v>239</v>
      </c>
      <c r="G75" s="183" t="s">
        <v>240</v>
      </c>
      <c r="H75" s="177" t="s">
        <v>241</v>
      </c>
    </row>
    <row r="76" spans="1:8" ht="89.25" customHeight="1">
      <c r="A76" s="23"/>
      <c r="B76" s="23"/>
      <c r="C76" s="23"/>
      <c r="D76" s="14" t="s">
        <v>242</v>
      </c>
      <c r="E76" s="1" t="s">
        <v>243</v>
      </c>
      <c r="F76" s="15" t="s">
        <v>244</v>
      </c>
      <c r="G76" s="184"/>
      <c r="H76" s="178"/>
    </row>
    <row r="77" spans="1:8" ht="89.25" customHeight="1">
      <c r="A77" s="23"/>
      <c r="B77" s="23"/>
      <c r="C77" s="23"/>
      <c r="D77" s="14" t="s">
        <v>245</v>
      </c>
      <c r="E77" s="1" t="s">
        <v>246</v>
      </c>
      <c r="F77" s="15" t="s">
        <v>247</v>
      </c>
      <c r="G77" s="184"/>
      <c r="H77" s="178"/>
    </row>
    <row r="78" spans="1:8" ht="63.75" customHeight="1">
      <c r="A78" s="23"/>
      <c r="B78" s="23"/>
      <c r="C78" s="23"/>
      <c r="D78" s="14" t="s">
        <v>248</v>
      </c>
      <c r="E78" s="1" t="s">
        <v>249</v>
      </c>
      <c r="F78" s="15" t="s">
        <v>250</v>
      </c>
      <c r="G78" s="184"/>
      <c r="H78" s="178"/>
    </row>
    <row r="79" spans="1:8" ht="89.25" customHeight="1">
      <c r="A79" s="23"/>
      <c r="B79" s="23"/>
      <c r="C79" s="23"/>
      <c r="D79" s="14" t="s">
        <v>251</v>
      </c>
      <c r="E79" s="1" t="s">
        <v>252</v>
      </c>
      <c r="F79" s="15" t="s">
        <v>253</v>
      </c>
      <c r="G79" s="184"/>
      <c r="H79" s="178"/>
    </row>
    <row r="80" spans="1:8" ht="89.25" customHeight="1">
      <c r="A80" s="23"/>
      <c r="B80" s="23"/>
      <c r="C80" s="23"/>
      <c r="D80" s="14" t="s">
        <v>254</v>
      </c>
      <c r="E80" s="1" t="s">
        <v>255</v>
      </c>
      <c r="F80" s="15" t="s">
        <v>253</v>
      </c>
      <c r="G80" s="184"/>
      <c r="H80" s="178"/>
    </row>
    <row r="81" spans="1:8" ht="89.25" customHeight="1">
      <c r="A81" s="23"/>
      <c r="B81" s="23"/>
      <c r="C81" s="23"/>
      <c r="D81" s="14" t="s">
        <v>256</v>
      </c>
      <c r="E81" s="1" t="s">
        <v>257</v>
      </c>
      <c r="F81" s="15" t="s">
        <v>258</v>
      </c>
      <c r="G81" s="185"/>
      <c r="H81" s="179"/>
    </row>
    <row r="82" spans="1:8" ht="102" customHeight="1">
      <c r="A82" s="19" t="s">
        <v>234</v>
      </c>
      <c r="B82" s="19" t="s">
        <v>235</v>
      </c>
      <c r="C82" s="19" t="s">
        <v>259</v>
      </c>
      <c r="D82" s="14" t="s">
        <v>109</v>
      </c>
      <c r="E82" s="1" t="s">
        <v>260</v>
      </c>
      <c r="F82" s="15" t="s">
        <v>261</v>
      </c>
      <c r="G82" s="183" t="s">
        <v>262</v>
      </c>
      <c r="H82" s="180" t="s">
        <v>241</v>
      </c>
    </row>
    <row r="83" spans="1:8" ht="89.25" customHeight="1">
      <c r="A83" s="23"/>
      <c r="B83" s="23"/>
      <c r="C83" s="23"/>
      <c r="D83" s="14" t="s">
        <v>109</v>
      </c>
      <c r="E83" s="1" t="s">
        <v>263</v>
      </c>
      <c r="F83" s="15" t="s">
        <v>264</v>
      </c>
      <c r="G83" s="184"/>
      <c r="H83" s="181"/>
    </row>
    <row r="84" spans="1:8" ht="76.5" customHeight="1">
      <c r="A84" s="23"/>
      <c r="B84" s="23"/>
      <c r="C84" s="23"/>
      <c r="D84" s="14" t="s">
        <v>109</v>
      </c>
      <c r="E84" s="1" t="s">
        <v>265</v>
      </c>
      <c r="F84" s="15" t="s">
        <v>266</v>
      </c>
      <c r="G84" s="184"/>
      <c r="H84" s="181"/>
    </row>
    <row r="85" spans="1:8" ht="89.25" customHeight="1">
      <c r="A85" s="23"/>
      <c r="B85" s="23"/>
      <c r="C85" s="23"/>
      <c r="D85" s="14" t="s">
        <v>109</v>
      </c>
      <c r="E85" s="1" t="s">
        <v>267</v>
      </c>
      <c r="F85" s="15" t="s">
        <v>264</v>
      </c>
      <c r="G85" s="184"/>
      <c r="H85" s="181"/>
    </row>
    <row r="86" spans="1:8" ht="89.25" customHeight="1">
      <c r="A86" s="23"/>
      <c r="B86" s="23"/>
      <c r="C86" s="23"/>
      <c r="D86" s="14" t="s">
        <v>109</v>
      </c>
      <c r="E86" s="1" t="s">
        <v>268</v>
      </c>
      <c r="F86" s="15" t="s">
        <v>264</v>
      </c>
      <c r="G86" s="185"/>
      <c r="H86" s="182"/>
    </row>
    <row r="87" spans="1:8" ht="102" customHeight="1">
      <c r="A87" s="19" t="s">
        <v>269</v>
      </c>
      <c r="B87" s="19" t="s">
        <v>270</v>
      </c>
      <c r="C87" s="19" t="s">
        <v>271</v>
      </c>
      <c r="D87" s="31" t="s">
        <v>272</v>
      </c>
      <c r="E87" s="10" t="s">
        <v>273</v>
      </c>
      <c r="F87" s="32" t="s">
        <v>274</v>
      </c>
      <c r="G87" s="11" t="s">
        <v>128</v>
      </c>
      <c r="H87" s="5" t="s">
        <v>275</v>
      </c>
    </row>
    <row r="88" spans="1:8" ht="89.25" customHeight="1">
      <c r="A88" s="19" t="s">
        <v>269</v>
      </c>
      <c r="B88" s="19" t="s">
        <v>270</v>
      </c>
      <c r="C88" s="19" t="s">
        <v>276</v>
      </c>
      <c r="D88" s="34" t="s">
        <v>277</v>
      </c>
      <c r="E88" s="4" t="s">
        <v>278</v>
      </c>
      <c r="F88" s="33" t="s">
        <v>279</v>
      </c>
      <c r="G88" s="5" t="s">
        <v>280</v>
      </c>
      <c r="H88" s="56" t="s">
        <v>40</v>
      </c>
    </row>
    <row r="89" spans="1:8" ht="89.25" customHeight="1">
      <c r="A89" s="19" t="s">
        <v>269</v>
      </c>
      <c r="B89" s="19" t="s">
        <v>270</v>
      </c>
      <c r="C89" s="19" t="s">
        <v>281</v>
      </c>
      <c r="D89" s="34" t="s">
        <v>282</v>
      </c>
      <c r="E89" s="4" t="s">
        <v>283</v>
      </c>
      <c r="F89" s="33" t="s">
        <v>284</v>
      </c>
      <c r="G89" s="5" t="s">
        <v>285</v>
      </c>
      <c r="H89" s="56" t="s">
        <v>286</v>
      </c>
    </row>
    <row r="90" spans="1:8" ht="102" customHeight="1">
      <c r="A90" s="19" t="s">
        <v>269</v>
      </c>
      <c r="B90" s="19" t="s">
        <v>270</v>
      </c>
      <c r="C90" s="19" t="s">
        <v>287</v>
      </c>
      <c r="D90" s="34" t="s">
        <v>288</v>
      </c>
      <c r="E90" s="4" t="s">
        <v>289</v>
      </c>
      <c r="F90" s="33" t="s">
        <v>290</v>
      </c>
      <c r="G90" s="35" t="s">
        <v>291</v>
      </c>
      <c r="H90" s="9" t="s">
        <v>170</v>
      </c>
    </row>
    <row r="91" spans="1:8" ht="102" customHeight="1">
      <c r="A91" s="37"/>
      <c r="B91" s="37"/>
      <c r="C91" s="37"/>
      <c r="D91" s="4" t="s">
        <v>109</v>
      </c>
      <c r="E91" s="4" t="s">
        <v>292</v>
      </c>
      <c r="F91" s="33" t="s">
        <v>293</v>
      </c>
      <c r="G91" s="30"/>
      <c r="H91" s="40"/>
    </row>
    <row r="92" spans="1:8" ht="102" customHeight="1">
      <c r="A92" s="37"/>
      <c r="B92" s="37"/>
      <c r="C92" s="37"/>
      <c r="D92" s="8" t="s">
        <v>109</v>
      </c>
      <c r="E92" s="8" t="s">
        <v>294</v>
      </c>
      <c r="F92" s="36" t="s">
        <v>295</v>
      </c>
      <c r="G92" s="30"/>
      <c r="H92" s="40"/>
    </row>
    <row r="93" spans="1:8" ht="102" customHeight="1">
      <c r="A93" s="37"/>
      <c r="B93" s="37"/>
      <c r="C93" s="38"/>
      <c r="D93" s="1" t="s">
        <v>109</v>
      </c>
      <c r="E93" s="1" t="s">
        <v>296</v>
      </c>
      <c r="F93" s="15" t="s">
        <v>297</v>
      </c>
      <c r="G93" s="30"/>
      <c r="H93" s="40"/>
    </row>
    <row r="94" spans="1:8" ht="102" customHeight="1">
      <c r="A94" s="37"/>
      <c r="B94" s="37"/>
      <c r="C94" s="37"/>
      <c r="D94" s="10" t="s">
        <v>109</v>
      </c>
      <c r="E94" s="10" t="s">
        <v>298</v>
      </c>
      <c r="F94" s="32" t="s">
        <v>299</v>
      </c>
      <c r="G94" s="30"/>
      <c r="H94" s="40"/>
    </row>
    <row r="95" spans="1:8" ht="114.75" customHeight="1">
      <c r="A95" s="37"/>
      <c r="B95" s="37"/>
      <c r="C95" s="37"/>
      <c r="D95" s="4" t="s">
        <v>109</v>
      </c>
      <c r="E95" s="4" t="s">
        <v>300</v>
      </c>
      <c r="F95" s="33" t="s">
        <v>301</v>
      </c>
      <c r="G95" s="30"/>
      <c r="H95" s="40"/>
    </row>
    <row r="96" spans="1:8" ht="102" customHeight="1">
      <c r="A96" s="37"/>
      <c r="B96" s="37"/>
      <c r="C96" s="37"/>
      <c r="D96" s="4" t="s">
        <v>109</v>
      </c>
      <c r="E96" s="4" t="s">
        <v>302</v>
      </c>
      <c r="F96" s="33" t="s">
        <v>303</v>
      </c>
      <c r="G96" s="39"/>
      <c r="H96" s="11"/>
    </row>
    <row r="97" spans="1:8" ht="102" customHeight="1">
      <c r="A97" s="19" t="s">
        <v>269</v>
      </c>
      <c r="B97" s="19" t="s">
        <v>270</v>
      </c>
      <c r="C97" s="19" t="s">
        <v>304</v>
      </c>
      <c r="D97" s="34" t="s">
        <v>109</v>
      </c>
      <c r="E97" s="4" t="s">
        <v>305</v>
      </c>
      <c r="F97" s="33" t="s">
        <v>306</v>
      </c>
      <c r="G97" s="9" t="s">
        <v>307</v>
      </c>
      <c r="H97" s="9" t="s">
        <v>308</v>
      </c>
    </row>
    <row r="98" spans="1:8" ht="76.5" customHeight="1">
      <c r="A98" s="37"/>
      <c r="B98" s="37"/>
      <c r="C98" s="37"/>
      <c r="D98" s="4" t="s">
        <v>109</v>
      </c>
      <c r="E98" s="4" t="s">
        <v>309</v>
      </c>
      <c r="F98" s="33" t="s">
        <v>310</v>
      </c>
      <c r="G98" s="40"/>
      <c r="H98" s="40"/>
    </row>
    <row r="99" spans="1:8" ht="76.5" customHeight="1">
      <c r="A99" s="37"/>
      <c r="B99" s="37"/>
      <c r="C99" s="37"/>
      <c r="D99" s="4" t="s">
        <v>109</v>
      </c>
      <c r="E99" s="4" t="s">
        <v>311</v>
      </c>
      <c r="F99" s="33" t="s">
        <v>312</v>
      </c>
      <c r="G99" s="40"/>
      <c r="H99" s="40"/>
    </row>
    <row r="100" spans="1:8" ht="76.5" customHeight="1">
      <c r="A100" s="37"/>
      <c r="B100" s="37"/>
      <c r="C100" s="37"/>
      <c r="D100" s="4" t="s">
        <v>109</v>
      </c>
      <c r="E100" s="4" t="s">
        <v>313</v>
      </c>
      <c r="F100" s="33" t="s">
        <v>314</v>
      </c>
      <c r="G100" s="41"/>
      <c r="H100" s="41"/>
    </row>
    <row r="101" spans="1:8" ht="127.5" customHeight="1">
      <c r="A101" s="19" t="s">
        <v>269</v>
      </c>
      <c r="B101" s="19" t="s">
        <v>270</v>
      </c>
      <c r="C101" s="19" t="s">
        <v>315</v>
      </c>
      <c r="D101" s="34" t="s">
        <v>316</v>
      </c>
      <c r="E101" s="8" t="s">
        <v>317</v>
      </c>
      <c r="F101" s="42" t="s">
        <v>318</v>
      </c>
      <c r="G101" s="3" t="s">
        <v>319</v>
      </c>
      <c r="H101" s="3" t="s">
        <v>308</v>
      </c>
    </row>
    <row r="102" spans="1:8" ht="76.5" customHeight="1">
      <c r="A102" s="37"/>
      <c r="B102" s="37"/>
      <c r="C102" s="37"/>
      <c r="D102" s="43" t="s">
        <v>320</v>
      </c>
      <c r="E102" s="1" t="s">
        <v>321</v>
      </c>
      <c r="F102" s="44" t="s">
        <v>322</v>
      </c>
      <c r="G102" s="3"/>
      <c r="H102" s="3"/>
    </row>
    <row r="103" spans="1:8" ht="76.5" customHeight="1">
      <c r="A103" s="37"/>
      <c r="B103" s="37"/>
      <c r="C103" s="37"/>
      <c r="D103" s="43" t="s">
        <v>323</v>
      </c>
      <c r="E103" s="1" t="s">
        <v>324</v>
      </c>
      <c r="F103" s="44" t="s">
        <v>325</v>
      </c>
      <c r="G103" s="3"/>
      <c r="H103" s="3"/>
    </row>
    <row r="104" spans="1:8" ht="76.5" customHeight="1">
      <c r="A104" s="37"/>
      <c r="B104" s="37"/>
      <c r="C104" s="37"/>
      <c r="D104" s="43" t="s">
        <v>326</v>
      </c>
      <c r="E104" s="1" t="s">
        <v>327</v>
      </c>
      <c r="F104" s="44" t="s">
        <v>328</v>
      </c>
      <c r="G104" s="3"/>
      <c r="H104" s="3"/>
    </row>
    <row r="105" spans="1:8" ht="89.25" customHeight="1">
      <c r="A105" s="37"/>
      <c r="B105" s="37"/>
      <c r="C105" s="37"/>
      <c r="D105" s="43" t="s">
        <v>329</v>
      </c>
      <c r="E105" s="1" t="s">
        <v>330</v>
      </c>
      <c r="F105" s="44" t="s">
        <v>331</v>
      </c>
      <c r="G105" s="3"/>
      <c r="H105" s="3"/>
    </row>
    <row r="106" spans="1:8" ht="76.5" customHeight="1">
      <c r="A106" s="37"/>
      <c r="B106" s="37"/>
      <c r="C106" s="37"/>
      <c r="D106" s="43" t="s">
        <v>332</v>
      </c>
      <c r="E106" s="1" t="s">
        <v>333</v>
      </c>
      <c r="F106" s="44" t="s">
        <v>334</v>
      </c>
      <c r="G106" s="3"/>
      <c r="H106" s="3"/>
    </row>
    <row r="107" spans="1:8" ht="76.5" customHeight="1">
      <c r="A107" s="37"/>
      <c r="B107" s="37"/>
      <c r="C107" s="37"/>
      <c r="D107" s="43" t="s">
        <v>335</v>
      </c>
      <c r="E107" s="1" t="s">
        <v>336</v>
      </c>
      <c r="F107" s="44" t="s">
        <v>337</v>
      </c>
      <c r="G107" s="3"/>
      <c r="H107" s="3"/>
    </row>
    <row r="108" spans="1:8" ht="76.5" customHeight="1">
      <c r="A108" s="19" t="s">
        <v>269</v>
      </c>
      <c r="B108" s="19" t="s">
        <v>270</v>
      </c>
      <c r="C108" s="19" t="s">
        <v>338</v>
      </c>
      <c r="D108" s="45" t="s">
        <v>339</v>
      </c>
      <c r="E108" s="1" t="s">
        <v>340</v>
      </c>
      <c r="F108" s="15" t="s">
        <v>341</v>
      </c>
      <c r="G108" s="7" t="s">
        <v>291</v>
      </c>
      <c r="H108" s="57" t="s">
        <v>40</v>
      </c>
    </row>
    <row r="109" spans="1:8" ht="89.25" customHeight="1">
      <c r="A109" s="37"/>
      <c r="B109" s="37"/>
      <c r="C109" s="37"/>
      <c r="D109" s="4" t="s">
        <v>342</v>
      </c>
      <c r="E109" s="10" t="s">
        <v>343</v>
      </c>
      <c r="F109" s="32" t="s">
        <v>344</v>
      </c>
      <c r="G109" s="11"/>
      <c r="H109" s="56"/>
    </row>
    <row r="110" spans="1:8" ht="76.5" customHeight="1">
      <c r="A110" s="37"/>
      <c r="B110" s="37"/>
      <c r="C110" s="37"/>
      <c r="D110" s="4" t="s">
        <v>345</v>
      </c>
      <c r="E110" s="4" t="s">
        <v>346</v>
      </c>
      <c r="F110" s="33" t="s">
        <v>347</v>
      </c>
      <c r="G110" s="5"/>
      <c r="H110" s="56"/>
    </row>
    <row r="111" spans="1:8" ht="76.5" customHeight="1">
      <c r="A111" s="37"/>
      <c r="B111" s="37"/>
      <c r="C111" s="37"/>
      <c r="D111" s="4" t="s">
        <v>348</v>
      </c>
      <c r="E111" s="4" t="s">
        <v>349</v>
      </c>
      <c r="F111" s="33" t="s">
        <v>350</v>
      </c>
      <c r="G111" s="5"/>
      <c r="H111" s="56"/>
    </row>
    <row r="112" spans="1:8" ht="76.5" customHeight="1">
      <c r="A112" s="37"/>
      <c r="B112" s="37"/>
      <c r="C112" s="37"/>
      <c r="D112" s="4" t="s">
        <v>351</v>
      </c>
      <c r="E112" s="4" t="s">
        <v>352</v>
      </c>
      <c r="F112" s="33" t="s">
        <v>353</v>
      </c>
      <c r="G112" s="5"/>
      <c r="H112" s="56"/>
    </row>
    <row r="113" spans="1:8" ht="76.5" customHeight="1">
      <c r="A113" s="37"/>
      <c r="B113" s="37"/>
      <c r="C113" s="37"/>
      <c r="D113" s="4" t="s">
        <v>354</v>
      </c>
      <c r="E113" s="4" t="s">
        <v>355</v>
      </c>
      <c r="F113" s="33" t="s">
        <v>356</v>
      </c>
      <c r="G113" s="5"/>
      <c r="H113" s="56"/>
    </row>
    <row r="114" spans="1:8" ht="76.5" customHeight="1">
      <c r="A114" s="46"/>
      <c r="B114" s="46"/>
      <c r="C114" s="46"/>
      <c r="D114" s="4" t="s">
        <v>357</v>
      </c>
      <c r="E114" s="4" t="s">
        <v>358</v>
      </c>
      <c r="F114" s="33" t="s">
        <v>359</v>
      </c>
      <c r="G114" s="5"/>
      <c r="H114" s="56"/>
    </row>
    <row r="115" spans="1:8" ht="102" customHeight="1">
      <c r="A115" s="47" t="s">
        <v>269</v>
      </c>
      <c r="B115" s="47" t="s">
        <v>270</v>
      </c>
      <c r="C115" s="47" t="s">
        <v>360</v>
      </c>
      <c r="D115" s="4" t="s">
        <v>109</v>
      </c>
      <c r="E115" s="4" t="s">
        <v>361</v>
      </c>
      <c r="F115" s="33" t="s">
        <v>362</v>
      </c>
      <c r="G115" s="5" t="s">
        <v>363</v>
      </c>
      <c r="H115" s="5" t="s">
        <v>364</v>
      </c>
    </row>
    <row r="116" spans="1:8" ht="140.25" customHeight="1">
      <c r="A116" s="19" t="s">
        <v>365</v>
      </c>
      <c r="B116" s="19" t="s">
        <v>366</v>
      </c>
      <c r="C116" s="19" t="s">
        <v>367</v>
      </c>
      <c r="D116" s="34" t="s">
        <v>368</v>
      </c>
      <c r="E116" s="4" t="s">
        <v>369</v>
      </c>
      <c r="F116" s="33" t="s">
        <v>370</v>
      </c>
      <c r="G116" s="5" t="s">
        <v>371</v>
      </c>
      <c r="H116" s="5" t="s">
        <v>372</v>
      </c>
    </row>
    <row r="117" spans="1:8" ht="140.25" customHeight="1">
      <c r="A117" s="37"/>
      <c r="B117" s="37"/>
      <c r="C117" s="37"/>
      <c r="D117" s="4" t="s">
        <v>373</v>
      </c>
      <c r="E117" s="4" t="s">
        <v>374</v>
      </c>
      <c r="F117" s="33" t="s">
        <v>375</v>
      </c>
      <c r="G117" s="5" t="s">
        <v>371</v>
      </c>
      <c r="H117" s="5" t="s">
        <v>372</v>
      </c>
    </row>
    <row r="118" spans="1:8" ht="140.25" customHeight="1">
      <c r="A118" s="37"/>
      <c r="B118" s="37"/>
      <c r="C118" s="37"/>
      <c r="D118" s="4" t="s">
        <v>376</v>
      </c>
      <c r="E118" s="4" t="s">
        <v>377</v>
      </c>
      <c r="F118" s="33" t="s">
        <v>378</v>
      </c>
      <c r="G118" s="5" t="s">
        <v>371</v>
      </c>
      <c r="H118" s="5" t="s">
        <v>372</v>
      </c>
    </row>
    <row r="119" spans="1:8" ht="140.25" customHeight="1">
      <c r="A119" s="37"/>
      <c r="B119" s="37"/>
      <c r="C119" s="37"/>
      <c r="D119" s="4" t="s">
        <v>379</v>
      </c>
      <c r="E119" s="4" t="s">
        <v>380</v>
      </c>
      <c r="F119" s="33" t="s">
        <v>381</v>
      </c>
      <c r="G119" s="5" t="s">
        <v>371</v>
      </c>
      <c r="H119" s="5" t="s">
        <v>372</v>
      </c>
    </row>
    <row r="120" spans="1:8" ht="140.25" customHeight="1">
      <c r="A120" s="37"/>
      <c r="B120" s="37"/>
      <c r="C120" s="37"/>
      <c r="D120" s="4" t="s">
        <v>382</v>
      </c>
      <c r="E120" s="4" t="s">
        <v>383</v>
      </c>
      <c r="F120" s="33" t="s">
        <v>384</v>
      </c>
      <c r="G120" s="5" t="s">
        <v>371</v>
      </c>
      <c r="H120" s="5" t="s">
        <v>372</v>
      </c>
    </row>
    <row r="121" spans="1:8" ht="140.25" customHeight="1">
      <c r="A121" s="37"/>
      <c r="B121" s="37"/>
      <c r="C121" s="37"/>
      <c r="D121" s="4" t="s">
        <v>385</v>
      </c>
      <c r="E121" s="4" t="s">
        <v>386</v>
      </c>
      <c r="F121" s="33" t="s">
        <v>387</v>
      </c>
      <c r="G121" s="5" t="s">
        <v>371</v>
      </c>
      <c r="H121" s="5" t="s">
        <v>372</v>
      </c>
    </row>
    <row r="122" spans="1:8" ht="140.25" customHeight="1">
      <c r="A122" s="46"/>
      <c r="B122" s="46"/>
      <c r="C122" s="46"/>
      <c r="D122" s="4" t="s">
        <v>388</v>
      </c>
      <c r="E122" s="4" t="s">
        <v>389</v>
      </c>
      <c r="F122" s="33" t="s">
        <v>390</v>
      </c>
      <c r="G122" s="5" t="s">
        <v>371</v>
      </c>
      <c r="H122" s="5" t="s">
        <v>372</v>
      </c>
    </row>
    <row r="123" spans="1:8" ht="102" customHeight="1">
      <c r="A123" s="47" t="s">
        <v>365</v>
      </c>
      <c r="B123" s="47" t="s">
        <v>366</v>
      </c>
      <c r="C123" s="47" t="s">
        <v>391</v>
      </c>
      <c r="D123" s="4" t="s">
        <v>392</v>
      </c>
      <c r="E123" s="4" t="s">
        <v>393</v>
      </c>
      <c r="F123" s="33" t="s">
        <v>394</v>
      </c>
      <c r="G123" s="9" t="s">
        <v>39</v>
      </c>
      <c r="H123" s="9" t="s">
        <v>395</v>
      </c>
    </row>
    <row r="124" spans="1:8" ht="127.5" customHeight="1">
      <c r="A124" s="37"/>
      <c r="B124" s="37"/>
      <c r="C124" s="37"/>
      <c r="D124" s="4" t="s">
        <v>396</v>
      </c>
      <c r="E124" s="4" t="s">
        <v>397</v>
      </c>
      <c r="F124" s="33" t="s">
        <v>398</v>
      </c>
      <c r="G124" s="40"/>
      <c r="H124" s="40"/>
    </row>
    <row r="125" spans="1:8" ht="127.5" customHeight="1">
      <c r="A125" s="37"/>
      <c r="B125" s="37"/>
      <c r="C125" s="37"/>
      <c r="D125" s="4" t="s">
        <v>109</v>
      </c>
      <c r="E125" s="4" t="s">
        <v>399</v>
      </c>
      <c r="F125" s="33" t="s">
        <v>400</v>
      </c>
      <c r="G125" s="40"/>
      <c r="H125" s="40"/>
    </row>
    <row r="126" spans="1:8" ht="127.5" customHeight="1">
      <c r="A126" s="37"/>
      <c r="B126" s="37"/>
      <c r="C126" s="37"/>
      <c r="D126" s="4" t="s">
        <v>401</v>
      </c>
      <c r="E126" s="4" t="s">
        <v>402</v>
      </c>
      <c r="F126" s="33" t="s">
        <v>403</v>
      </c>
      <c r="G126" s="40"/>
      <c r="H126" s="40"/>
    </row>
    <row r="127" spans="1:8" ht="140.25" customHeight="1">
      <c r="A127" s="37"/>
      <c r="B127" s="37"/>
      <c r="C127" s="37"/>
      <c r="D127" s="4" t="s">
        <v>404</v>
      </c>
      <c r="E127" s="4" t="s">
        <v>405</v>
      </c>
      <c r="F127" s="33" t="s">
        <v>406</v>
      </c>
      <c r="G127" s="40"/>
      <c r="H127" s="40"/>
    </row>
    <row r="128" spans="1:8" ht="140.25" customHeight="1">
      <c r="A128" s="37"/>
      <c r="B128" s="37"/>
      <c r="C128" s="37"/>
      <c r="D128" s="4" t="s">
        <v>404</v>
      </c>
      <c r="E128" s="4" t="s">
        <v>407</v>
      </c>
      <c r="F128" s="33" t="s">
        <v>408</v>
      </c>
      <c r="G128" s="40"/>
      <c r="H128" s="40"/>
    </row>
    <row r="129" spans="1:8" ht="140.25" customHeight="1">
      <c r="A129" s="37"/>
      <c r="B129" s="37"/>
      <c r="C129" s="37"/>
      <c r="D129" s="4" t="s">
        <v>109</v>
      </c>
      <c r="E129" s="4" t="s">
        <v>409</v>
      </c>
      <c r="F129" s="33" t="s">
        <v>410</v>
      </c>
      <c r="G129" s="11"/>
      <c r="H129" s="11"/>
    </row>
    <row r="130" spans="1:8" ht="89.25" customHeight="1">
      <c r="A130" s="19" t="s">
        <v>411</v>
      </c>
      <c r="B130" s="19" t="s">
        <v>412</v>
      </c>
      <c r="C130" s="19" t="s">
        <v>413</v>
      </c>
      <c r="D130" s="34" t="s">
        <v>414</v>
      </c>
      <c r="E130" s="4" t="s">
        <v>415</v>
      </c>
      <c r="F130" s="33" t="s">
        <v>416</v>
      </c>
      <c r="G130" s="9" t="s">
        <v>39</v>
      </c>
      <c r="H130" s="58" t="s">
        <v>40</v>
      </c>
    </row>
    <row r="131" spans="1:8" ht="153" customHeight="1">
      <c r="A131" s="37"/>
      <c r="B131" s="37"/>
      <c r="C131" s="37"/>
      <c r="D131" s="4" t="s">
        <v>417</v>
      </c>
      <c r="E131" s="4" t="s">
        <v>418</v>
      </c>
      <c r="F131" s="33" t="s">
        <v>419</v>
      </c>
      <c r="G131" s="40"/>
      <c r="H131" s="55"/>
    </row>
    <row r="132" spans="1:8" ht="165.75" customHeight="1">
      <c r="A132" s="37"/>
      <c r="B132" s="37"/>
      <c r="C132" s="37"/>
      <c r="D132" s="4" t="s">
        <v>420</v>
      </c>
      <c r="E132" s="4" t="s">
        <v>421</v>
      </c>
      <c r="F132" s="33" t="s">
        <v>422</v>
      </c>
      <c r="G132" s="40"/>
      <c r="H132" s="55"/>
    </row>
    <row r="133" spans="1:8" ht="153" customHeight="1">
      <c r="A133" s="37"/>
      <c r="B133" s="37"/>
      <c r="C133" s="37"/>
      <c r="D133" s="4" t="s">
        <v>423</v>
      </c>
      <c r="E133" s="4" t="s">
        <v>424</v>
      </c>
      <c r="F133" s="33" t="s">
        <v>425</v>
      </c>
      <c r="G133" s="40"/>
      <c r="H133" s="55"/>
    </row>
    <row r="134" spans="1:8" ht="153" customHeight="1">
      <c r="A134" s="37"/>
      <c r="B134" s="37"/>
      <c r="C134" s="37"/>
      <c r="D134" s="4" t="s">
        <v>426</v>
      </c>
      <c r="E134" s="4" t="s">
        <v>427</v>
      </c>
      <c r="F134" s="33" t="s">
        <v>428</v>
      </c>
      <c r="G134" s="40"/>
      <c r="H134" s="55"/>
    </row>
    <row r="135" spans="1:8" ht="153" customHeight="1">
      <c r="A135" s="37"/>
      <c r="B135" s="37"/>
      <c r="C135" s="37"/>
      <c r="D135" s="4" t="s">
        <v>429</v>
      </c>
      <c r="E135" s="4" t="s">
        <v>430</v>
      </c>
      <c r="F135" s="33" t="s">
        <v>431</v>
      </c>
      <c r="G135" s="40"/>
      <c r="H135" s="55"/>
    </row>
    <row r="136" spans="1:8" ht="153" customHeight="1">
      <c r="A136" s="37"/>
      <c r="B136" s="37"/>
      <c r="C136" s="37"/>
      <c r="D136" s="4" t="s">
        <v>432</v>
      </c>
      <c r="E136" s="4" t="s">
        <v>433</v>
      </c>
      <c r="F136" s="33" t="s">
        <v>434</v>
      </c>
      <c r="G136" s="11"/>
      <c r="H136" s="59"/>
    </row>
    <row r="137" spans="1:8" ht="89.25" customHeight="1">
      <c r="A137" s="19" t="s">
        <v>411</v>
      </c>
      <c r="B137" s="19" t="s">
        <v>412</v>
      </c>
      <c r="C137" s="19" t="s">
        <v>435</v>
      </c>
      <c r="D137" s="34" t="s">
        <v>436</v>
      </c>
      <c r="E137" s="4" t="s">
        <v>437</v>
      </c>
      <c r="F137" s="33" t="s">
        <v>438</v>
      </c>
      <c r="G137" s="9" t="s">
        <v>439</v>
      </c>
      <c r="H137" s="9" t="s">
        <v>440</v>
      </c>
    </row>
    <row r="138" spans="1:8" ht="89.25" customHeight="1">
      <c r="A138" s="37"/>
      <c r="B138" s="37"/>
      <c r="C138" s="37"/>
      <c r="D138" s="4" t="s">
        <v>441</v>
      </c>
      <c r="E138" s="4" t="s">
        <v>442</v>
      </c>
      <c r="F138" s="33" t="s">
        <v>443</v>
      </c>
      <c r="G138" s="40"/>
      <c r="H138" s="40"/>
    </row>
    <row r="139" spans="1:8" ht="76.5" customHeight="1">
      <c r="A139" s="37"/>
      <c r="B139" s="37"/>
      <c r="C139" s="37"/>
      <c r="D139" s="4" t="s">
        <v>444</v>
      </c>
      <c r="E139" s="4" t="s">
        <v>445</v>
      </c>
      <c r="F139" s="33" t="s">
        <v>446</v>
      </c>
      <c r="G139" s="40"/>
      <c r="H139" s="40"/>
    </row>
    <row r="140" spans="1:8" ht="63.75" customHeight="1">
      <c r="A140" s="37"/>
      <c r="B140" s="37"/>
      <c r="C140" s="37"/>
      <c r="D140" s="4" t="s">
        <v>447</v>
      </c>
      <c r="E140" s="4" t="s">
        <v>448</v>
      </c>
      <c r="F140" s="33" t="s">
        <v>448</v>
      </c>
      <c r="G140" s="40"/>
      <c r="H140" s="40"/>
    </row>
    <row r="141" spans="1:8" ht="102" customHeight="1">
      <c r="A141" s="37"/>
      <c r="B141" s="37"/>
      <c r="C141" s="37"/>
      <c r="D141" s="4" t="s">
        <v>449</v>
      </c>
      <c r="E141" s="4" t="s">
        <v>450</v>
      </c>
      <c r="F141" s="33" t="s">
        <v>451</v>
      </c>
      <c r="G141" s="40"/>
      <c r="H141" s="40"/>
    </row>
    <row r="142" spans="1:8" ht="76.5" customHeight="1">
      <c r="A142" s="37"/>
      <c r="B142" s="37" t="s">
        <v>452</v>
      </c>
      <c r="C142" s="37"/>
      <c r="D142" s="4" t="s">
        <v>453</v>
      </c>
      <c r="E142" s="4" t="s">
        <v>454</v>
      </c>
      <c r="F142" s="33" t="s">
        <v>455</v>
      </c>
      <c r="G142" s="40"/>
      <c r="H142" s="40"/>
    </row>
    <row r="143" spans="1:8" ht="76.5" customHeight="1">
      <c r="A143" s="46"/>
      <c r="B143" s="46"/>
      <c r="C143" s="46"/>
      <c r="D143" s="4" t="s">
        <v>251</v>
      </c>
      <c r="E143" s="4" t="s">
        <v>456</v>
      </c>
      <c r="F143" s="33" t="s">
        <v>457</v>
      </c>
      <c r="G143" s="11"/>
      <c r="H143" s="11"/>
    </row>
    <row r="144" spans="1:8" ht="89.25" customHeight="1">
      <c r="A144" s="47" t="s">
        <v>411</v>
      </c>
      <c r="B144" s="47" t="s">
        <v>412</v>
      </c>
      <c r="C144" s="47" t="s">
        <v>458</v>
      </c>
      <c r="D144" s="8" t="s">
        <v>459</v>
      </c>
      <c r="E144" s="8" t="s">
        <v>460</v>
      </c>
      <c r="F144" s="36" t="s">
        <v>461</v>
      </c>
      <c r="G144" s="9" t="s">
        <v>462</v>
      </c>
      <c r="H144" s="9" t="s">
        <v>463</v>
      </c>
    </row>
    <row r="145" spans="1:8" ht="255" customHeight="1">
      <c r="A145" s="19" t="s">
        <v>464</v>
      </c>
      <c r="B145" s="19" t="s">
        <v>465</v>
      </c>
      <c r="C145" s="19" t="s">
        <v>466</v>
      </c>
      <c r="D145" s="1" t="s">
        <v>467</v>
      </c>
      <c r="E145" s="1" t="s">
        <v>468</v>
      </c>
      <c r="F145" s="15" t="s">
        <v>469</v>
      </c>
      <c r="G145" s="3" t="s">
        <v>470</v>
      </c>
      <c r="H145" s="13" t="s">
        <v>40</v>
      </c>
    </row>
    <row r="146" spans="1:8" ht="242.25" customHeight="1">
      <c r="A146" s="48"/>
      <c r="B146" s="48"/>
      <c r="C146" s="49" t="s">
        <v>471</v>
      </c>
      <c r="D146" s="1" t="s">
        <v>472</v>
      </c>
      <c r="E146" s="3" t="s">
        <v>473</v>
      </c>
      <c r="F146" s="15" t="s">
        <v>474</v>
      </c>
      <c r="G146" s="3" t="s">
        <v>470</v>
      </c>
      <c r="H146" s="13" t="s">
        <v>40</v>
      </c>
    </row>
  </sheetData>
  <mergeCells count="13">
    <mergeCell ref="A1:H1"/>
    <mergeCell ref="H32:H38"/>
    <mergeCell ref="H68:H74"/>
    <mergeCell ref="G24:G30"/>
    <mergeCell ref="H3:H9"/>
    <mergeCell ref="G68:G74"/>
    <mergeCell ref="G17:G23"/>
    <mergeCell ref="G3:G9"/>
    <mergeCell ref="H75:H81"/>
    <mergeCell ref="G32:G38"/>
    <mergeCell ref="H82:H86"/>
    <mergeCell ref="G82:G86"/>
    <mergeCell ref="G75:G8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6"/>
  <sheetViews>
    <sheetView tabSelected="1" topLeftCell="G7" zoomScale="85" zoomScaleNormal="85" workbookViewId="0">
      <pane ySplit="2" topLeftCell="A32" activePane="bottomLeft" state="frozen"/>
      <selection activeCell="A7" sqref="A7"/>
      <selection pane="bottomLeft" activeCell="N33" sqref="N33"/>
    </sheetView>
  </sheetViews>
  <sheetFormatPr baseColWidth="10" defaultColWidth="11.42578125" defaultRowHeight="12.75"/>
  <cols>
    <col min="1" max="1" width="34.5703125" style="84" customWidth="1"/>
    <col min="2" max="2" width="30.28515625" style="85" customWidth="1"/>
    <col min="3" max="3" width="46.7109375" style="85" customWidth="1"/>
    <col min="4" max="4" width="47" style="84" hidden="1" customWidth="1"/>
    <col min="5" max="5" width="20.85546875" style="85" customWidth="1"/>
    <col min="6" max="6" width="18.7109375" style="107" customWidth="1"/>
    <col min="7" max="7" width="19.5703125" style="84" customWidth="1"/>
    <col min="8" max="8" width="14.140625" style="107" bestFit="1" customWidth="1"/>
    <col min="9" max="9" width="14.42578125" style="85" customWidth="1"/>
    <col min="10" max="11" width="12.85546875" style="85" customWidth="1"/>
    <col min="12" max="12" width="21" style="85" customWidth="1"/>
    <col min="13" max="13" width="40.85546875" style="85" customWidth="1"/>
    <col min="14" max="14" width="114.28515625" style="115" customWidth="1"/>
    <col min="15" max="15" width="14.140625" style="85" customWidth="1"/>
    <col min="16" max="16" width="78" style="115" customWidth="1"/>
    <col min="17" max="17" width="59" style="85" customWidth="1"/>
    <col min="18" max="18" width="15.85546875" style="85" customWidth="1"/>
    <col min="19" max="19" width="80" style="85" customWidth="1"/>
    <col min="20" max="20" width="26.42578125" style="85" customWidth="1"/>
    <col min="21" max="21" width="26.28515625" style="85" customWidth="1"/>
    <col min="22" max="22" width="11.42578125" style="85" customWidth="1"/>
    <col min="23" max="16384" width="11.42578125" style="85"/>
  </cols>
  <sheetData>
    <row r="1" spans="1:21" s="110" customFormat="1" ht="39.950000000000003" customHeight="1">
      <c r="A1" s="109" t="s">
        <v>475</v>
      </c>
      <c r="B1" s="214" t="s">
        <v>476</v>
      </c>
      <c r="C1" s="205"/>
      <c r="D1" s="205"/>
      <c r="E1" s="205"/>
      <c r="F1" s="205"/>
      <c r="G1" s="205"/>
      <c r="H1" s="205"/>
      <c r="I1" s="205"/>
      <c r="J1" s="205"/>
      <c r="K1" s="205"/>
      <c r="L1" s="213"/>
      <c r="M1" s="191"/>
      <c r="N1" s="191"/>
      <c r="O1" s="191"/>
      <c r="P1" s="191"/>
      <c r="Q1" s="191"/>
      <c r="R1" s="191"/>
      <c r="S1" s="191"/>
      <c r="T1" s="191"/>
      <c r="U1" s="192"/>
    </row>
    <row r="2" spans="1:21" s="110" customFormat="1" ht="35.1" hidden="1" customHeight="1">
      <c r="A2" s="197" t="s">
        <v>477</v>
      </c>
      <c r="B2" s="207" t="s">
        <v>10</v>
      </c>
      <c r="C2" s="191"/>
      <c r="D2" s="191"/>
      <c r="E2" s="191"/>
      <c r="F2" s="191"/>
      <c r="G2" s="191"/>
      <c r="H2" s="191"/>
      <c r="I2" s="191"/>
      <c r="J2" s="111"/>
      <c r="K2" s="112"/>
      <c r="L2" s="202" t="s">
        <v>478</v>
      </c>
      <c r="M2" s="203"/>
      <c r="N2" s="203"/>
      <c r="O2" s="203"/>
      <c r="P2" s="203"/>
      <c r="Q2" s="203"/>
      <c r="R2" s="113"/>
      <c r="S2" s="113"/>
      <c r="T2" s="113"/>
      <c r="U2" s="113"/>
    </row>
    <row r="3" spans="1:21" s="110" customFormat="1" ht="35.1" hidden="1" customHeight="1">
      <c r="A3" s="178"/>
      <c r="B3" s="193" t="s">
        <v>107</v>
      </c>
      <c r="C3" s="191"/>
      <c r="D3" s="191"/>
      <c r="E3" s="191"/>
      <c r="F3" s="191"/>
      <c r="G3" s="191"/>
      <c r="H3" s="191"/>
      <c r="I3" s="192"/>
      <c r="J3" s="111"/>
      <c r="K3" s="112"/>
      <c r="L3" s="204"/>
      <c r="M3" s="205"/>
      <c r="N3" s="205"/>
      <c r="O3" s="205"/>
      <c r="P3" s="205"/>
      <c r="Q3" s="205"/>
      <c r="R3" s="113"/>
      <c r="S3" s="113"/>
      <c r="T3" s="113"/>
      <c r="U3" s="113"/>
    </row>
    <row r="4" spans="1:21" s="110" customFormat="1" ht="15.6" hidden="1" customHeight="1">
      <c r="A4" s="178"/>
      <c r="B4" s="193" t="s">
        <v>206</v>
      </c>
      <c r="C4" s="191"/>
      <c r="D4" s="191"/>
      <c r="E4" s="191"/>
      <c r="F4" s="191"/>
      <c r="G4" s="191"/>
      <c r="H4" s="191"/>
      <c r="I4" s="192"/>
      <c r="J4" s="111"/>
      <c r="K4" s="112"/>
      <c r="L4" s="204"/>
      <c r="M4" s="205"/>
      <c r="N4" s="205"/>
      <c r="O4" s="205"/>
      <c r="P4" s="205"/>
      <c r="Q4" s="205"/>
      <c r="R4" s="113"/>
      <c r="S4" s="113"/>
      <c r="T4" s="113"/>
      <c r="U4" s="113"/>
    </row>
    <row r="5" spans="1:21" s="110" customFormat="1" ht="32.1" hidden="1" customHeight="1">
      <c r="A5" s="178"/>
      <c r="B5" s="215" t="s">
        <v>235</v>
      </c>
      <c r="C5" s="191"/>
      <c r="D5" s="191"/>
      <c r="E5" s="191"/>
      <c r="F5" s="191"/>
      <c r="G5" s="191"/>
      <c r="H5" s="191"/>
      <c r="I5" s="192"/>
      <c r="J5" s="208" t="s">
        <v>479</v>
      </c>
      <c r="K5" s="209"/>
      <c r="L5" s="204"/>
      <c r="M5" s="205"/>
      <c r="N5" s="205"/>
      <c r="O5" s="205"/>
      <c r="P5" s="205"/>
      <c r="Q5" s="205"/>
      <c r="R5" s="113"/>
      <c r="S5" s="113"/>
      <c r="T5" s="113"/>
      <c r="U5" s="113"/>
    </row>
    <row r="6" spans="1:21" s="110" customFormat="1" ht="45" hidden="1" customHeight="1">
      <c r="A6" s="179"/>
      <c r="B6" s="215" t="s">
        <v>412</v>
      </c>
      <c r="C6" s="191"/>
      <c r="D6" s="191"/>
      <c r="E6" s="191"/>
      <c r="F6" s="191"/>
      <c r="G6" s="191"/>
      <c r="H6" s="191"/>
      <c r="I6" s="192"/>
      <c r="J6" s="206"/>
      <c r="K6" s="185"/>
      <c r="L6" s="204"/>
      <c r="M6" s="205"/>
      <c r="N6" s="205"/>
      <c r="O6" s="205"/>
      <c r="P6" s="205"/>
      <c r="Q6" s="205"/>
      <c r="R6" s="113"/>
      <c r="S6" s="113"/>
      <c r="T6" s="113"/>
      <c r="U6" s="113"/>
    </row>
    <row r="7" spans="1:21" s="110" customFormat="1" ht="34.5" customHeight="1">
      <c r="A7" s="198" t="s">
        <v>480</v>
      </c>
      <c r="B7" s="198" t="s">
        <v>1</v>
      </c>
      <c r="C7" s="198" t="s">
        <v>3</v>
      </c>
      <c r="D7" s="198" t="s">
        <v>4</v>
      </c>
      <c r="E7" s="211" t="s">
        <v>5</v>
      </c>
      <c r="F7" s="216" t="s">
        <v>6</v>
      </c>
      <c r="G7" s="198" t="s">
        <v>481</v>
      </c>
      <c r="H7" s="190">
        <v>2026</v>
      </c>
      <c r="I7" s="192"/>
      <c r="J7" s="202" t="s">
        <v>482</v>
      </c>
      <c r="K7" s="191"/>
      <c r="L7" s="206"/>
      <c r="M7" s="187"/>
      <c r="N7" s="187"/>
      <c r="O7" s="187"/>
      <c r="P7" s="187"/>
      <c r="Q7" s="187"/>
      <c r="R7" s="169"/>
      <c r="S7" s="169"/>
      <c r="T7" s="170"/>
      <c r="U7" s="200" t="s">
        <v>483</v>
      </c>
    </row>
    <row r="8" spans="1:21" s="168" customFormat="1" ht="39.75" customHeight="1">
      <c r="A8" s="179"/>
      <c r="B8" s="179"/>
      <c r="C8" s="179"/>
      <c r="D8" s="179"/>
      <c r="E8" s="179"/>
      <c r="F8" s="179"/>
      <c r="G8" s="179"/>
      <c r="H8" s="166" t="s">
        <v>484</v>
      </c>
      <c r="I8" s="166" t="s">
        <v>485</v>
      </c>
      <c r="J8" s="166" t="s">
        <v>486</v>
      </c>
      <c r="K8" s="166" t="s">
        <v>487</v>
      </c>
      <c r="L8" s="164" t="s">
        <v>488</v>
      </c>
      <c r="M8" s="164" t="s">
        <v>489</v>
      </c>
      <c r="N8" s="63" t="s">
        <v>490</v>
      </c>
      <c r="O8" s="165" t="s">
        <v>491</v>
      </c>
      <c r="P8" s="165" t="s">
        <v>492</v>
      </c>
      <c r="Q8" s="165" t="s">
        <v>493</v>
      </c>
      <c r="R8" s="167" t="s">
        <v>494</v>
      </c>
      <c r="S8" s="167" t="s">
        <v>492</v>
      </c>
      <c r="T8" s="167" t="s">
        <v>493</v>
      </c>
      <c r="U8" s="179"/>
    </row>
    <row r="9" spans="1:21" s="77" customFormat="1" ht="76.5">
      <c r="A9" s="69">
        <v>1</v>
      </c>
      <c r="B9" s="70" t="s">
        <v>9</v>
      </c>
      <c r="C9" s="71" t="s">
        <v>495</v>
      </c>
      <c r="D9" s="72" t="s">
        <v>12</v>
      </c>
      <c r="E9" s="82" t="s">
        <v>13</v>
      </c>
      <c r="F9" s="72" t="s">
        <v>496</v>
      </c>
      <c r="G9" s="152" t="s">
        <v>497</v>
      </c>
      <c r="H9" s="140">
        <v>10356</v>
      </c>
      <c r="I9" s="141" t="s">
        <v>498</v>
      </c>
      <c r="J9" s="142">
        <f>SUM(J10:J15)</f>
        <v>4866</v>
      </c>
      <c r="K9" s="143">
        <f t="shared" ref="K9:K38" si="0">+J9/H9</f>
        <v>0.4698725376593279</v>
      </c>
      <c r="L9" s="148" t="s">
        <v>499</v>
      </c>
      <c r="M9" s="148"/>
      <c r="N9" s="149" t="s">
        <v>614</v>
      </c>
      <c r="O9" s="148"/>
      <c r="P9" s="149"/>
      <c r="Q9" s="151"/>
      <c r="R9" s="148"/>
      <c r="S9" s="148"/>
      <c r="T9" s="148"/>
      <c r="U9" s="150"/>
    </row>
    <row r="10" spans="1:21" ht="76.5" customHeight="1">
      <c r="A10" s="78"/>
      <c r="B10" s="79"/>
      <c r="C10" s="80"/>
      <c r="D10" s="81" t="s">
        <v>17</v>
      </c>
      <c r="E10" s="82" t="s">
        <v>18</v>
      </c>
      <c r="F10" s="72" t="s">
        <v>500</v>
      </c>
      <c r="G10" s="83" t="s">
        <v>501</v>
      </c>
      <c r="H10" s="140">
        <v>1920</v>
      </c>
      <c r="I10" s="141"/>
      <c r="J10" s="144">
        <f>771+69</f>
        <v>840</v>
      </c>
      <c r="K10" s="143">
        <f t="shared" si="0"/>
        <v>0.4375</v>
      </c>
      <c r="L10" s="148" t="s">
        <v>499</v>
      </c>
      <c r="M10" s="148"/>
      <c r="N10" s="149" t="s">
        <v>502</v>
      </c>
      <c r="O10" s="148"/>
      <c r="P10" s="149"/>
      <c r="Q10" s="151"/>
      <c r="R10" s="148"/>
      <c r="S10" s="148"/>
      <c r="T10" s="148"/>
      <c r="U10" s="150"/>
    </row>
    <row r="11" spans="1:21" ht="242.25" customHeight="1">
      <c r="C11" s="86"/>
      <c r="D11" s="81" t="s">
        <v>20</v>
      </c>
      <c r="E11" s="82" t="s">
        <v>21</v>
      </c>
      <c r="F11" s="72" t="s">
        <v>503</v>
      </c>
      <c r="G11" s="87" t="s">
        <v>504</v>
      </c>
      <c r="H11" s="140">
        <v>1430</v>
      </c>
      <c r="I11" s="141"/>
      <c r="J11" s="144">
        <v>808</v>
      </c>
      <c r="K11" s="143">
        <f t="shared" si="0"/>
        <v>0.56503496503496509</v>
      </c>
      <c r="L11" s="148" t="s">
        <v>505</v>
      </c>
      <c r="M11" s="148"/>
      <c r="N11" s="149" t="s">
        <v>506</v>
      </c>
      <c r="O11" s="148"/>
      <c r="P11" s="149"/>
      <c r="Q11" s="151"/>
      <c r="R11" s="148"/>
      <c r="S11" s="148"/>
      <c r="T11" s="148"/>
      <c r="U11" s="150"/>
    </row>
    <row r="12" spans="1:21" ht="63.75" customHeight="1">
      <c r="C12" s="86"/>
      <c r="D12" s="81" t="s">
        <v>23</v>
      </c>
      <c r="E12" s="82" t="s">
        <v>24</v>
      </c>
      <c r="F12" s="72" t="s">
        <v>503</v>
      </c>
      <c r="G12" s="87" t="s">
        <v>507</v>
      </c>
      <c r="H12" s="140">
        <v>1890</v>
      </c>
      <c r="I12" s="141"/>
      <c r="J12" s="144">
        <v>774</v>
      </c>
      <c r="K12" s="143">
        <f t="shared" si="0"/>
        <v>0.40952380952380951</v>
      </c>
      <c r="L12" s="148" t="s">
        <v>499</v>
      </c>
      <c r="M12" s="148"/>
      <c r="N12" s="149" t="s">
        <v>610</v>
      </c>
      <c r="O12" s="148"/>
      <c r="P12" s="149"/>
      <c r="Q12" s="151"/>
      <c r="R12" s="148"/>
      <c r="S12" s="148"/>
      <c r="T12" s="148"/>
      <c r="U12" s="150"/>
    </row>
    <row r="13" spans="1:21" ht="54" customHeight="1">
      <c r="C13" s="86"/>
      <c r="D13" s="81" t="s">
        <v>26</v>
      </c>
      <c r="E13" s="88" t="s">
        <v>27</v>
      </c>
      <c r="F13" s="72" t="s">
        <v>503</v>
      </c>
      <c r="G13" s="87" t="s">
        <v>508</v>
      </c>
      <c r="H13" s="140">
        <v>1690</v>
      </c>
      <c r="I13" s="141"/>
      <c r="J13" s="144">
        <v>801</v>
      </c>
      <c r="K13" s="143">
        <f t="shared" si="0"/>
        <v>0.47396449704142013</v>
      </c>
      <c r="L13" s="148" t="s">
        <v>499</v>
      </c>
      <c r="M13" s="148"/>
      <c r="N13" s="149" t="s">
        <v>609</v>
      </c>
      <c r="O13" s="148"/>
      <c r="P13" s="149"/>
      <c r="Q13" s="151"/>
      <c r="R13" s="148"/>
      <c r="S13" s="148"/>
      <c r="T13" s="148"/>
      <c r="U13" s="150"/>
    </row>
    <row r="14" spans="1:21" ht="63.75" customHeight="1">
      <c r="C14" s="86"/>
      <c r="D14" s="81" t="s">
        <v>29</v>
      </c>
      <c r="E14" s="82" t="s">
        <v>30</v>
      </c>
      <c r="F14" s="72" t="s">
        <v>503</v>
      </c>
      <c r="G14" s="87" t="s">
        <v>509</v>
      </c>
      <c r="H14" s="140">
        <v>1760</v>
      </c>
      <c r="I14" s="141"/>
      <c r="J14" s="144">
        <v>835</v>
      </c>
      <c r="K14" s="143">
        <f t="shared" si="0"/>
        <v>0.47443181818181818</v>
      </c>
      <c r="L14" s="148" t="s">
        <v>499</v>
      </c>
      <c r="M14" s="148"/>
      <c r="N14" s="149" t="s">
        <v>611</v>
      </c>
      <c r="O14" s="148"/>
      <c r="P14" s="149"/>
      <c r="Q14" s="151"/>
      <c r="R14" s="148"/>
      <c r="S14" s="148"/>
      <c r="T14" s="148"/>
      <c r="U14" s="150"/>
    </row>
    <row r="15" spans="1:21" ht="127.5" customHeight="1">
      <c r="A15" s="89"/>
      <c r="B15" s="90"/>
      <c r="C15" s="91"/>
      <c r="D15" s="81" t="s">
        <v>32</v>
      </c>
      <c r="E15" s="73" t="s">
        <v>33</v>
      </c>
      <c r="F15" s="72" t="s">
        <v>503</v>
      </c>
      <c r="G15" s="87" t="s">
        <v>510</v>
      </c>
      <c r="H15" s="140">
        <v>1660</v>
      </c>
      <c r="I15" s="141"/>
      <c r="J15" s="144">
        <v>808</v>
      </c>
      <c r="K15" s="143">
        <f t="shared" si="0"/>
        <v>0.48674698795180721</v>
      </c>
      <c r="L15" s="148" t="s">
        <v>499</v>
      </c>
      <c r="M15" s="148"/>
      <c r="N15" s="149" t="s">
        <v>612</v>
      </c>
      <c r="O15" s="148"/>
      <c r="P15" s="149"/>
      <c r="Q15" s="151"/>
      <c r="R15" s="148"/>
      <c r="S15" s="148"/>
      <c r="T15" s="148"/>
      <c r="U15" s="150"/>
    </row>
    <row r="16" spans="1:21" ht="89.25" customHeight="1">
      <c r="A16" s="69">
        <v>2</v>
      </c>
      <c r="B16" s="92" t="s">
        <v>106</v>
      </c>
      <c r="C16" s="93" t="s">
        <v>511</v>
      </c>
      <c r="D16" s="72" t="s">
        <v>109</v>
      </c>
      <c r="E16" s="73" t="s">
        <v>110</v>
      </c>
      <c r="F16" s="72" t="s">
        <v>512</v>
      </c>
      <c r="G16" s="74" t="s">
        <v>497</v>
      </c>
      <c r="H16" s="140">
        <v>2500</v>
      </c>
      <c r="I16" s="141" t="s">
        <v>513</v>
      </c>
      <c r="J16" s="153">
        <f>SUM(J17:J22)</f>
        <v>780</v>
      </c>
      <c r="K16" s="143">
        <f t="shared" si="0"/>
        <v>0.312</v>
      </c>
      <c r="L16" s="148"/>
      <c r="M16" s="148"/>
      <c r="N16" s="158"/>
      <c r="O16" s="159" t="s">
        <v>505</v>
      </c>
      <c r="P16" s="149" t="s">
        <v>615</v>
      </c>
      <c r="Q16" s="171" t="s">
        <v>514</v>
      </c>
      <c r="R16" s="159"/>
      <c r="S16" s="149"/>
      <c r="U16" s="150"/>
    </row>
    <row r="17" spans="1:21" ht="127.5">
      <c r="A17" s="78"/>
      <c r="B17" s="79"/>
      <c r="C17" s="80"/>
      <c r="D17" s="81" t="s">
        <v>109</v>
      </c>
      <c r="E17" s="82" t="s">
        <v>113</v>
      </c>
      <c r="F17" s="72" t="s">
        <v>515</v>
      </c>
      <c r="G17" s="83" t="s">
        <v>501</v>
      </c>
      <c r="H17" s="140">
        <v>1000</v>
      </c>
      <c r="I17" s="140"/>
      <c r="J17" s="140">
        <v>106</v>
      </c>
      <c r="K17" s="143">
        <f t="shared" si="0"/>
        <v>0.106</v>
      </c>
      <c r="L17" s="148"/>
      <c r="M17" s="148"/>
      <c r="N17" s="158"/>
      <c r="O17" s="159" t="s">
        <v>505</v>
      </c>
      <c r="P17" s="149" t="s">
        <v>613</v>
      </c>
      <c r="Q17" s="161" t="s">
        <v>514</v>
      </c>
      <c r="R17" s="159"/>
      <c r="S17" s="149"/>
      <c r="T17" s="161"/>
      <c r="U17" s="150"/>
    </row>
    <row r="18" spans="1:21" ht="189.75" customHeight="1">
      <c r="B18" s="79"/>
      <c r="C18" s="86"/>
      <c r="D18" s="81" t="s">
        <v>109</v>
      </c>
      <c r="E18" s="82" t="s">
        <v>115</v>
      </c>
      <c r="F18" s="72" t="s">
        <v>515</v>
      </c>
      <c r="G18" s="87" t="s">
        <v>504</v>
      </c>
      <c r="H18" s="140">
        <v>300</v>
      </c>
      <c r="I18" s="140"/>
      <c r="J18" s="140">
        <v>88</v>
      </c>
      <c r="K18" s="143">
        <f t="shared" si="0"/>
        <v>0.29333333333333333</v>
      </c>
      <c r="L18" s="148"/>
      <c r="M18" s="148"/>
      <c r="O18" s="159" t="s">
        <v>505</v>
      </c>
      <c r="P18" s="149" t="s">
        <v>516</v>
      </c>
      <c r="Q18" s="172" t="s">
        <v>514</v>
      </c>
      <c r="R18" s="159"/>
      <c r="S18" s="149"/>
      <c r="T18" s="162"/>
      <c r="U18" s="150"/>
    </row>
    <row r="19" spans="1:21" ht="165.75">
      <c r="C19" s="86"/>
      <c r="D19" s="81" t="s">
        <v>109</v>
      </c>
      <c r="E19" s="82" t="s">
        <v>117</v>
      </c>
      <c r="F19" s="72" t="s">
        <v>515</v>
      </c>
      <c r="G19" s="87" t="s">
        <v>507</v>
      </c>
      <c r="H19" s="140">
        <v>300</v>
      </c>
      <c r="I19" s="140"/>
      <c r="J19" s="140">
        <v>78</v>
      </c>
      <c r="K19" s="143">
        <f t="shared" si="0"/>
        <v>0.26</v>
      </c>
      <c r="L19" s="148"/>
      <c r="M19" s="148"/>
      <c r="N19" s="160"/>
      <c r="O19" s="159" t="s">
        <v>505</v>
      </c>
      <c r="P19" s="149" t="s">
        <v>517</v>
      </c>
      <c r="Q19" s="163" t="s">
        <v>514</v>
      </c>
      <c r="R19" s="159"/>
      <c r="S19" s="149"/>
      <c r="T19" s="163"/>
      <c r="U19" s="150"/>
    </row>
    <row r="20" spans="1:21" ht="63.75">
      <c r="C20" s="86"/>
      <c r="D20" s="81" t="s">
        <v>109</v>
      </c>
      <c r="E20" s="82" t="s">
        <v>119</v>
      </c>
      <c r="F20" s="72" t="s">
        <v>515</v>
      </c>
      <c r="G20" s="87" t="s">
        <v>508</v>
      </c>
      <c r="H20" s="140">
        <v>300</v>
      </c>
      <c r="I20" s="140"/>
      <c r="J20" s="140">
        <v>71</v>
      </c>
      <c r="K20" s="143">
        <f t="shared" si="0"/>
        <v>0.23666666666666666</v>
      </c>
      <c r="L20" s="148"/>
      <c r="M20" s="148"/>
      <c r="N20" s="160"/>
      <c r="O20" s="159" t="s">
        <v>505</v>
      </c>
      <c r="P20" s="149" t="s">
        <v>518</v>
      </c>
      <c r="Q20" s="149" t="s">
        <v>519</v>
      </c>
      <c r="R20" s="159"/>
      <c r="S20" s="149"/>
      <c r="T20" s="149"/>
      <c r="U20" s="150"/>
    </row>
    <row r="21" spans="1:21" ht="63.75">
      <c r="C21" s="86"/>
      <c r="D21" s="81" t="s">
        <v>109</v>
      </c>
      <c r="E21" s="82" t="s">
        <v>121</v>
      </c>
      <c r="F21" s="72" t="s">
        <v>515</v>
      </c>
      <c r="G21" s="87" t="s">
        <v>509</v>
      </c>
      <c r="H21" s="140">
        <v>300</v>
      </c>
      <c r="I21" s="140"/>
      <c r="J21" s="140">
        <v>100</v>
      </c>
      <c r="K21" s="143">
        <f t="shared" si="0"/>
        <v>0.33333333333333331</v>
      </c>
      <c r="L21" s="148"/>
      <c r="M21" s="148"/>
      <c r="N21" s="160"/>
      <c r="O21" s="159" t="s">
        <v>505</v>
      </c>
      <c r="P21" s="149" t="s">
        <v>520</v>
      </c>
      <c r="Q21" s="149" t="s">
        <v>514</v>
      </c>
      <c r="R21" s="159"/>
      <c r="S21" s="149"/>
      <c r="T21" s="149"/>
      <c r="U21" s="150"/>
    </row>
    <row r="22" spans="1:21" ht="89.25" customHeight="1">
      <c r="A22" s="89"/>
      <c r="B22" s="90"/>
      <c r="C22" s="91"/>
      <c r="D22" s="81" t="s">
        <v>109</v>
      </c>
      <c r="E22" s="82" t="s">
        <v>122</v>
      </c>
      <c r="F22" s="72" t="s">
        <v>515</v>
      </c>
      <c r="G22" s="87" t="s">
        <v>510</v>
      </c>
      <c r="H22" s="140">
        <v>300</v>
      </c>
      <c r="I22" s="140"/>
      <c r="J22" s="140">
        <v>337</v>
      </c>
      <c r="K22" s="143">
        <f t="shared" si="0"/>
        <v>1.1233333333333333</v>
      </c>
      <c r="L22" s="148" t="s">
        <v>505</v>
      </c>
      <c r="M22" s="148"/>
      <c r="N22" s="149" t="s">
        <v>521</v>
      </c>
      <c r="O22" s="148"/>
      <c r="P22" s="149"/>
      <c r="Q22" s="148"/>
      <c r="R22" s="148"/>
      <c r="S22" s="149"/>
      <c r="T22" s="148"/>
      <c r="U22" s="150"/>
    </row>
    <row r="23" spans="1:21" ht="94.5" customHeight="1">
      <c r="A23" s="69">
        <v>4</v>
      </c>
      <c r="B23" s="92" t="s">
        <v>205</v>
      </c>
      <c r="C23" s="93" t="s">
        <v>522</v>
      </c>
      <c r="D23" s="94" t="s">
        <v>208</v>
      </c>
      <c r="E23" s="73" t="s">
        <v>523</v>
      </c>
      <c r="F23" s="72" t="s">
        <v>524</v>
      </c>
      <c r="G23" s="95" t="s">
        <v>497</v>
      </c>
      <c r="H23" s="145">
        <v>0.95</v>
      </c>
      <c r="I23" s="141" t="s">
        <v>525</v>
      </c>
      <c r="J23" s="146">
        <v>0.96</v>
      </c>
      <c r="K23" s="143">
        <f t="shared" si="0"/>
        <v>1.0105263157894737</v>
      </c>
      <c r="L23" s="148" t="s">
        <v>499</v>
      </c>
      <c r="M23" s="148"/>
      <c r="N23" s="149" t="s">
        <v>616</v>
      </c>
      <c r="O23" s="148"/>
      <c r="P23" s="149"/>
      <c r="Q23" s="148"/>
      <c r="R23" s="148"/>
      <c r="S23" s="148"/>
      <c r="T23" s="148"/>
      <c r="U23" s="150"/>
    </row>
    <row r="24" spans="1:21" ht="127.5">
      <c r="A24" s="96"/>
      <c r="B24" s="92" t="s">
        <v>205</v>
      </c>
      <c r="C24" s="93" t="s">
        <v>526</v>
      </c>
      <c r="D24" s="94" t="s">
        <v>214</v>
      </c>
      <c r="E24" s="73" t="s">
        <v>215</v>
      </c>
      <c r="F24" s="72" t="s">
        <v>527</v>
      </c>
      <c r="G24" s="95" t="s">
        <v>497</v>
      </c>
      <c r="H24" s="140">
        <v>6287</v>
      </c>
      <c r="I24" s="141" t="s">
        <v>528</v>
      </c>
      <c r="J24" s="153">
        <f>SUM(J25:J30)</f>
        <v>2680</v>
      </c>
      <c r="K24" s="143">
        <f t="shared" si="0"/>
        <v>0.42627644345474791</v>
      </c>
      <c r="L24" s="148"/>
      <c r="M24" s="148"/>
      <c r="N24" s="149"/>
      <c r="O24" s="148" t="s">
        <v>505</v>
      </c>
      <c r="P24" s="149" t="s">
        <v>617</v>
      </c>
      <c r="Q24" s="149" t="s">
        <v>529</v>
      </c>
      <c r="R24" s="148"/>
      <c r="S24" s="148"/>
      <c r="T24" s="148"/>
      <c r="U24" s="150"/>
    </row>
    <row r="25" spans="1:21" ht="163.5" customHeight="1">
      <c r="A25" s="78"/>
      <c r="B25" s="79"/>
      <c r="C25" s="80"/>
      <c r="D25" s="81" t="s">
        <v>218</v>
      </c>
      <c r="E25" s="82" t="s">
        <v>219</v>
      </c>
      <c r="F25" s="72" t="s">
        <v>530</v>
      </c>
      <c r="G25" s="83" t="s">
        <v>501</v>
      </c>
      <c r="H25" s="157">
        <v>3500</v>
      </c>
      <c r="I25" s="105"/>
      <c r="J25" s="140">
        <v>1180</v>
      </c>
      <c r="K25" s="143">
        <f t="shared" si="0"/>
        <v>0.33714285714285713</v>
      </c>
      <c r="L25" s="148"/>
      <c r="M25" s="148"/>
      <c r="N25" s="149"/>
      <c r="O25" s="148" t="s">
        <v>505</v>
      </c>
      <c r="P25" s="149" t="s">
        <v>531</v>
      </c>
      <c r="Q25" s="149" t="s">
        <v>532</v>
      </c>
      <c r="R25" s="148"/>
      <c r="S25" s="148"/>
      <c r="T25" s="148"/>
      <c r="U25" s="150"/>
    </row>
    <row r="26" spans="1:21" ht="191.25" customHeight="1">
      <c r="C26" s="86"/>
      <c r="D26" s="81" t="s">
        <v>221</v>
      </c>
      <c r="E26" s="82" t="s">
        <v>222</v>
      </c>
      <c r="F26" s="72" t="s">
        <v>533</v>
      </c>
      <c r="G26" s="87" t="s">
        <v>504</v>
      </c>
      <c r="H26" s="157">
        <v>600</v>
      </c>
      <c r="I26" s="105"/>
      <c r="J26" s="140">
        <v>326</v>
      </c>
      <c r="K26" s="143">
        <f t="shared" si="0"/>
        <v>0.54333333333333333</v>
      </c>
      <c r="L26" s="148" t="s">
        <v>505</v>
      </c>
      <c r="M26" s="148"/>
      <c r="N26" s="149" t="s">
        <v>534</v>
      </c>
      <c r="O26" s="148"/>
      <c r="P26" s="149"/>
      <c r="Q26" s="148"/>
      <c r="R26" s="148"/>
      <c r="S26" s="148"/>
      <c r="T26" s="148"/>
      <c r="U26" s="150"/>
    </row>
    <row r="27" spans="1:21" ht="178.5" customHeight="1">
      <c r="C27" s="86"/>
      <c r="D27" s="81" t="s">
        <v>224</v>
      </c>
      <c r="E27" s="82" t="s">
        <v>225</v>
      </c>
      <c r="F27" s="72" t="s">
        <v>535</v>
      </c>
      <c r="G27" s="87" t="s">
        <v>507</v>
      </c>
      <c r="H27" s="157">
        <v>500</v>
      </c>
      <c r="I27" s="105"/>
      <c r="J27" s="140">
        <v>210</v>
      </c>
      <c r="K27" s="143">
        <f t="shared" si="0"/>
        <v>0.42</v>
      </c>
      <c r="L27" s="148"/>
      <c r="M27" s="148"/>
      <c r="N27" s="149"/>
      <c r="O27" s="148" t="s">
        <v>505</v>
      </c>
      <c r="P27" s="149" t="s">
        <v>536</v>
      </c>
      <c r="Q27" s="149" t="s">
        <v>537</v>
      </c>
      <c r="R27" s="148"/>
      <c r="S27" s="148"/>
      <c r="T27" s="148"/>
      <c r="U27" s="150"/>
    </row>
    <row r="28" spans="1:21" ht="63.75" customHeight="1">
      <c r="C28" s="86"/>
      <c r="D28" s="81" t="s">
        <v>227</v>
      </c>
      <c r="E28" s="82" t="s">
        <v>228</v>
      </c>
      <c r="F28" s="72" t="s">
        <v>535</v>
      </c>
      <c r="G28" s="87" t="s">
        <v>508</v>
      </c>
      <c r="H28" s="157">
        <v>500</v>
      </c>
      <c r="I28" s="105"/>
      <c r="J28" s="140">
        <v>226</v>
      </c>
      <c r="K28" s="143">
        <f t="shared" si="0"/>
        <v>0.45200000000000001</v>
      </c>
      <c r="L28" s="148"/>
      <c r="M28" s="148"/>
      <c r="N28" s="149"/>
      <c r="O28" s="148" t="s">
        <v>505</v>
      </c>
      <c r="P28" s="149" t="s">
        <v>538</v>
      </c>
      <c r="Q28" s="149" t="s">
        <v>539</v>
      </c>
      <c r="R28" s="148"/>
      <c r="S28" s="148"/>
      <c r="T28" s="148"/>
      <c r="U28" s="150"/>
    </row>
    <row r="29" spans="1:21" ht="63.75" customHeight="1">
      <c r="C29" s="86"/>
      <c r="D29" s="81" t="s">
        <v>229</v>
      </c>
      <c r="E29" s="82" t="s">
        <v>230</v>
      </c>
      <c r="F29" s="72" t="s">
        <v>540</v>
      </c>
      <c r="G29" s="87" t="s">
        <v>509</v>
      </c>
      <c r="H29" s="157">
        <v>400</v>
      </c>
      <c r="I29" s="105"/>
      <c r="J29" s="140">
        <v>354</v>
      </c>
      <c r="K29" s="143">
        <f t="shared" si="0"/>
        <v>0.88500000000000001</v>
      </c>
      <c r="L29" s="148" t="s">
        <v>505</v>
      </c>
      <c r="M29" s="148"/>
      <c r="N29" s="149" t="s">
        <v>541</v>
      </c>
      <c r="O29" s="148"/>
      <c r="P29" s="149"/>
      <c r="Q29" s="148"/>
      <c r="R29" s="148"/>
      <c r="S29" s="148"/>
      <c r="T29" s="148"/>
      <c r="U29" s="150"/>
    </row>
    <row r="30" spans="1:21" ht="67.5" customHeight="1">
      <c r="A30" s="89"/>
      <c r="B30" s="90"/>
      <c r="C30" s="91"/>
      <c r="D30" s="81" t="s">
        <v>232</v>
      </c>
      <c r="E30" s="82" t="s">
        <v>233</v>
      </c>
      <c r="F30" s="72" t="s">
        <v>535</v>
      </c>
      <c r="G30" s="87" t="s">
        <v>510</v>
      </c>
      <c r="H30" s="157">
        <v>500</v>
      </c>
      <c r="I30" s="105"/>
      <c r="J30" s="140">
        <v>384</v>
      </c>
      <c r="K30" s="143">
        <f t="shared" si="0"/>
        <v>0.76800000000000002</v>
      </c>
      <c r="L30" s="148" t="s">
        <v>505</v>
      </c>
      <c r="M30" s="148"/>
      <c r="N30" s="149" t="s">
        <v>542</v>
      </c>
      <c r="O30" s="148"/>
      <c r="P30" s="149"/>
      <c r="Q30" s="148"/>
      <c r="R30" s="148"/>
      <c r="S30" s="148"/>
      <c r="T30" s="148"/>
      <c r="U30" s="150"/>
    </row>
    <row r="31" spans="1:21" ht="76.5" customHeight="1">
      <c r="A31" s="69">
        <v>5</v>
      </c>
      <c r="B31" s="92" t="s">
        <v>234</v>
      </c>
      <c r="C31" s="93" t="s">
        <v>543</v>
      </c>
      <c r="D31" s="94" t="s">
        <v>237</v>
      </c>
      <c r="E31" s="73" t="s">
        <v>544</v>
      </c>
      <c r="F31" s="72" t="s">
        <v>545</v>
      </c>
      <c r="G31" s="95" t="s">
        <v>497</v>
      </c>
      <c r="H31" s="140">
        <v>3000</v>
      </c>
      <c r="I31" s="141" t="s">
        <v>546</v>
      </c>
      <c r="J31" s="140">
        <f>SUM(J32:J37)</f>
        <v>3798</v>
      </c>
      <c r="K31" s="143">
        <f t="shared" si="0"/>
        <v>1.266</v>
      </c>
      <c r="L31" s="148" t="s">
        <v>505</v>
      </c>
      <c r="M31" s="212" t="s">
        <v>547</v>
      </c>
      <c r="N31" s="149" t="s">
        <v>606</v>
      </c>
      <c r="O31" s="148"/>
      <c r="P31" s="149"/>
      <c r="Q31" s="148"/>
      <c r="R31" s="148"/>
      <c r="S31" s="148"/>
      <c r="T31" s="148"/>
      <c r="U31" s="150"/>
    </row>
    <row r="32" spans="1:21" ht="89.25" customHeight="1">
      <c r="A32" s="78"/>
      <c r="B32" s="79"/>
      <c r="C32" s="80"/>
      <c r="D32" s="97" t="s">
        <v>242</v>
      </c>
      <c r="E32" s="88" t="s">
        <v>548</v>
      </c>
      <c r="F32" s="98" t="s">
        <v>549</v>
      </c>
      <c r="G32" s="83" t="s">
        <v>501</v>
      </c>
      <c r="H32" s="140">
        <v>500</v>
      </c>
      <c r="I32" s="141"/>
      <c r="J32" s="144">
        <f>1017+25+10+53</f>
        <v>1105</v>
      </c>
      <c r="K32" s="143">
        <f t="shared" si="0"/>
        <v>2.21</v>
      </c>
      <c r="L32" s="148" t="s">
        <v>505</v>
      </c>
      <c r="M32" s="178"/>
      <c r="N32" s="149" t="s">
        <v>550</v>
      </c>
      <c r="O32" s="148"/>
      <c r="P32" s="149"/>
      <c r="Q32" s="148"/>
      <c r="R32" s="148"/>
      <c r="S32" s="148"/>
      <c r="T32" s="148"/>
      <c r="U32" s="150"/>
    </row>
    <row r="33" spans="1:21" ht="204" customHeight="1">
      <c r="C33" s="114"/>
      <c r="D33" s="81" t="s">
        <v>245</v>
      </c>
      <c r="E33" s="82" t="s">
        <v>551</v>
      </c>
      <c r="F33" s="72" t="s">
        <v>552</v>
      </c>
      <c r="G33" s="87" t="s">
        <v>504</v>
      </c>
      <c r="H33" s="140">
        <v>600</v>
      </c>
      <c r="I33" s="141"/>
      <c r="J33" s="144">
        <f>174+55+8+70</f>
        <v>307</v>
      </c>
      <c r="K33" s="143">
        <f t="shared" si="0"/>
        <v>0.51166666666666671</v>
      </c>
      <c r="L33" s="148" t="s">
        <v>505</v>
      </c>
      <c r="M33" s="178"/>
      <c r="N33" s="149" t="s">
        <v>553</v>
      </c>
      <c r="O33" s="148"/>
      <c r="P33" s="149"/>
      <c r="Q33" s="148"/>
      <c r="R33" s="148"/>
      <c r="S33" s="148"/>
      <c r="T33" s="148"/>
      <c r="U33" s="150"/>
    </row>
    <row r="34" spans="1:21" ht="89.25" customHeight="1">
      <c r="C34" s="86"/>
      <c r="D34" s="81" t="s">
        <v>248</v>
      </c>
      <c r="E34" s="82" t="s">
        <v>554</v>
      </c>
      <c r="F34" s="99" t="s">
        <v>555</v>
      </c>
      <c r="G34" s="87" t="s">
        <v>507</v>
      </c>
      <c r="H34" s="140">
        <v>450</v>
      </c>
      <c r="I34" s="141"/>
      <c r="J34" s="144">
        <f>388+259+26+81</f>
        <v>754</v>
      </c>
      <c r="K34" s="143">
        <f t="shared" si="0"/>
        <v>1.6755555555555555</v>
      </c>
      <c r="L34" s="148" t="s">
        <v>505</v>
      </c>
      <c r="M34" s="178"/>
      <c r="N34" s="149" t="s">
        <v>556</v>
      </c>
      <c r="O34" s="148"/>
      <c r="P34" s="149"/>
      <c r="Q34" s="148"/>
      <c r="R34" s="148"/>
      <c r="S34" s="148"/>
      <c r="T34" s="148"/>
      <c r="U34" s="150"/>
    </row>
    <row r="35" spans="1:21" ht="46.5" customHeight="1">
      <c r="C35" s="86"/>
      <c r="D35" s="81" t="s">
        <v>251</v>
      </c>
      <c r="E35" s="82" t="s">
        <v>557</v>
      </c>
      <c r="F35" s="72" t="s">
        <v>558</v>
      </c>
      <c r="G35" s="87" t="s">
        <v>508</v>
      </c>
      <c r="H35" s="140">
        <v>450</v>
      </c>
      <c r="I35" s="141"/>
      <c r="J35" s="144">
        <f>240+0+17+92</f>
        <v>349</v>
      </c>
      <c r="K35" s="143">
        <f t="shared" si="0"/>
        <v>0.77555555555555555</v>
      </c>
      <c r="L35" s="148" t="s">
        <v>505</v>
      </c>
      <c r="M35" s="178"/>
      <c r="N35" s="149" t="s">
        <v>559</v>
      </c>
      <c r="O35" s="148"/>
      <c r="P35" s="149"/>
      <c r="Q35" s="148"/>
      <c r="R35" s="148"/>
      <c r="S35" s="148"/>
      <c r="T35" s="148"/>
      <c r="U35" s="150"/>
    </row>
    <row r="36" spans="1:21" ht="178.5" customHeight="1">
      <c r="C36" s="86"/>
      <c r="D36" s="81" t="s">
        <v>254</v>
      </c>
      <c r="E36" s="82" t="s">
        <v>560</v>
      </c>
      <c r="F36" s="72" t="s">
        <v>558</v>
      </c>
      <c r="G36" s="87" t="s">
        <v>509</v>
      </c>
      <c r="H36" s="140">
        <v>500</v>
      </c>
      <c r="I36" s="141"/>
      <c r="J36" s="144">
        <f>611+86+29+130</f>
        <v>856</v>
      </c>
      <c r="K36" s="143">
        <f t="shared" si="0"/>
        <v>1.712</v>
      </c>
      <c r="L36" s="148" t="s">
        <v>505</v>
      </c>
      <c r="M36" s="178"/>
      <c r="N36" s="149" t="s">
        <v>561</v>
      </c>
      <c r="O36" s="148"/>
      <c r="P36" s="149"/>
      <c r="Q36" s="148"/>
      <c r="R36" s="148"/>
      <c r="S36" s="148"/>
      <c r="T36" s="148"/>
      <c r="U36" s="150"/>
    </row>
    <row r="37" spans="1:21" ht="242.25" customHeight="1">
      <c r="A37" s="89"/>
      <c r="B37" s="90"/>
      <c r="C37" s="91"/>
      <c r="D37" s="100" t="s">
        <v>256</v>
      </c>
      <c r="E37" s="101" t="s">
        <v>562</v>
      </c>
      <c r="F37" s="99" t="s">
        <v>555</v>
      </c>
      <c r="G37" s="87" t="s">
        <v>510</v>
      </c>
      <c r="H37" s="140">
        <v>500</v>
      </c>
      <c r="I37" s="141"/>
      <c r="J37" s="144">
        <f>203+155+20+0+49</f>
        <v>427</v>
      </c>
      <c r="K37" s="143">
        <f t="shared" si="0"/>
        <v>0.85399999999999998</v>
      </c>
      <c r="L37" s="148" t="s">
        <v>505</v>
      </c>
      <c r="M37" s="179"/>
      <c r="N37" s="149" t="s">
        <v>563</v>
      </c>
      <c r="O37" s="148"/>
      <c r="P37" s="149"/>
      <c r="Q37" s="148"/>
      <c r="R37" s="148"/>
      <c r="S37" s="148"/>
      <c r="T37" s="148"/>
      <c r="U37" s="150"/>
    </row>
    <row r="38" spans="1:21" ht="50.25" customHeight="1">
      <c r="A38" s="95"/>
      <c r="B38" s="102"/>
      <c r="C38" s="93" t="s">
        <v>564</v>
      </c>
      <c r="D38" s="103" t="s">
        <v>109</v>
      </c>
      <c r="E38" s="73" t="s">
        <v>260</v>
      </c>
      <c r="F38" s="72" t="s">
        <v>565</v>
      </c>
      <c r="G38" s="95" t="s">
        <v>497</v>
      </c>
      <c r="H38" s="140">
        <f>SUM(H39:H42)</f>
        <v>4</v>
      </c>
      <c r="I38" s="141" t="s">
        <v>566</v>
      </c>
      <c r="J38" s="142">
        <f>SUM(J39:J42)</f>
        <v>2</v>
      </c>
      <c r="K38" s="143">
        <f t="shared" si="0"/>
        <v>0.5</v>
      </c>
      <c r="L38" s="148" t="s">
        <v>505</v>
      </c>
      <c r="M38" s="148"/>
      <c r="N38" s="149" t="s">
        <v>608</v>
      </c>
      <c r="O38" s="148"/>
      <c r="P38" s="149"/>
      <c r="Q38" s="148"/>
      <c r="R38" s="148"/>
      <c r="S38" s="148"/>
      <c r="T38" s="148"/>
      <c r="U38" s="150"/>
    </row>
    <row r="39" spans="1:21" ht="63.75" customHeight="1">
      <c r="A39" s="104"/>
      <c r="B39" s="105"/>
      <c r="C39" s="106"/>
      <c r="D39" s="81" t="s">
        <v>109</v>
      </c>
      <c r="E39" s="82" t="s">
        <v>567</v>
      </c>
      <c r="F39" s="72" t="s">
        <v>568</v>
      </c>
      <c r="G39" s="87" t="s">
        <v>504</v>
      </c>
      <c r="H39" s="140">
        <v>1</v>
      </c>
      <c r="I39" s="141"/>
      <c r="J39" s="144">
        <v>0</v>
      </c>
      <c r="K39" s="147"/>
      <c r="L39" s="148"/>
      <c r="M39" s="148"/>
      <c r="N39" s="149" t="s">
        <v>569</v>
      </c>
      <c r="O39" s="148"/>
      <c r="P39" s="149"/>
      <c r="Q39" s="148"/>
      <c r="R39" s="148"/>
      <c r="S39" s="148"/>
      <c r="T39" s="148"/>
      <c r="U39" s="150"/>
    </row>
    <row r="40" spans="1:21" ht="89.25" customHeight="1">
      <c r="A40" s="104"/>
      <c r="B40" s="105"/>
      <c r="C40" s="106"/>
      <c r="D40" s="81" t="s">
        <v>109</v>
      </c>
      <c r="E40" s="82" t="s">
        <v>570</v>
      </c>
      <c r="F40" s="72" t="s">
        <v>568</v>
      </c>
      <c r="G40" s="87" t="s">
        <v>507</v>
      </c>
      <c r="H40" s="140">
        <v>1</v>
      </c>
      <c r="I40" s="141"/>
      <c r="J40" s="144">
        <v>1</v>
      </c>
      <c r="K40" s="147">
        <f>+J40/H40</f>
        <v>1</v>
      </c>
      <c r="L40" s="148" t="s">
        <v>505</v>
      </c>
      <c r="M40" s="148"/>
      <c r="N40" s="149" t="s">
        <v>571</v>
      </c>
      <c r="O40" s="148"/>
      <c r="P40" s="149"/>
      <c r="Q40" s="148"/>
      <c r="R40" s="148"/>
      <c r="S40" s="148"/>
      <c r="T40" s="148"/>
      <c r="U40" s="150"/>
    </row>
    <row r="41" spans="1:21" ht="51" customHeight="1">
      <c r="A41" s="104"/>
      <c r="B41" s="105"/>
      <c r="C41" s="106"/>
      <c r="D41" s="81" t="s">
        <v>109</v>
      </c>
      <c r="E41" s="82" t="s">
        <v>572</v>
      </c>
      <c r="F41" s="72" t="s">
        <v>568</v>
      </c>
      <c r="G41" s="87" t="s">
        <v>508</v>
      </c>
      <c r="H41" s="140">
        <v>1</v>
      </c>
      <c r="I41" s="141"/>
      <c r="J41" s="144"/>
      <c r="K41" s="147"/>
      <c r="L41" s="148"/>
      <c r="M41" s="148"/>
      <c r="N41" s="149" t="s">
        <v>573</v>
      </c>
      <c r="O41" s="148"/>
      <c r="P41" s="149"/>
      <c r="Q41" s="148"/>
      <c r="R41" s="148"/>
      <c r="S41" s="148"/>
      <c r="T41" s="148"/>
      <c r="U41" s="150"/>
    </row>
    <row r="42" spans="1:21" ht="204" customHeight="1">
      <c r="A42" s="104"/>
      <c r="B42" s="105"/>
      <c r="C42" s="106"/>
      <c r="D42" s="81" t="s">
        <v>109</v>
      </c>
      <c r="E42" s="82" t="s">
        <v>574</v>
      </c>
      <c r="F42" s="72" t="s">
        <v>568</v>
      </c>
      <c r="G42" s="87" t="s">
        <v>509</v>
      </c>
      <c r="H42" s="140">
        <v>1</v>
      </c>
      <c r="I42" s="141"/>
      <c r="J42" s="144">
        <v>1</v>
      </c>
      <c r="K42" s="147">
        <f>+J42/H42</f>
        <v>1</v>
      </c>
      <c r="L42" s="148" t="s">
        <v>505</v>
      </c>
      <c r="M42" s="148"/>
      <c r="N42" s="149" t="s">
        <v>575</v>
      </c>
      <c r="O42" s="148"/>
      <c r="P42" s="149"/>
      <c r="Q42" s="148"/>
      <c r="R42" s="148"/>
      <c r="S42" s="148"/>
      <c r="T42" s="148"/>
      <c r="U42" s="150"/>
    </row>
    <row r="44" spans="1:21" s="116" customFormat="1" ht="51.95" hidden="1" customHeight="1">
      <c r="A44" s="195" t="s">
        <v>576</v>
      </c>
      <c r="B44" s="196"/>
      <c r="C44" s="196"/>
      <c r="D44" s="196"/>
      <c r="E44" s="196"/>
      <c r="F44" s="196"/>
      <c r="G44" s="196"/>
      <c r="H44" s="196"/>
      <c r="I44" s="196"/>
      <c r="J44" s="196"/>
      <c r="K44" s="196"/>
      <c r="N44" s="115"/>
      <c r="P44" s="115"/>
    </row>
    <row r="45" spans="1:21" s="116" customFormat="1" ht="57.75" hidden="1" customHeight="1">
      <c r="A45" s="194" t="s">
        <v>577</v>
      </c>
      <c r="B45" s="194" t="s">
        <v>1</v>
      </c>
      <c r="C45" s="194" t="s">
        <v>3</v>
      </c>
      <c r="D45" s="199" t="s">
        <v>4</v>
      </c>
      <c r="E45" s="199" t="s">
        <v>5</v>
      </c>
      <c r="F45" s="201" t="s">
        <v>6</v>
      </c>
      <c r="G45" s="194" t="s">
        <v>481</v>
      </c>
      <c r="H45" s="210">
        <v>2025</v>
      </c>
      <c r="I45" s="192"/>
      <c r="J45" s="208" t="s">
        <v>578</v>
      </c>
      <c r="K45" s="192"/>
      <c r="L45" s="190" t="s">
        <v>478</v>
      </c>
      <c r="M45" s="191"/>
      <c r="N45" s="191"/>
      <c r="O45" s="191"/>
      <c r="P45" s="191"/>
      <c r="Q45" s="191"/>
      <c r="R45" s="191"/>
      <c r="S45" s="191"/>
      <c r="T45" s="192"/>
      <c r="U45" s="200" t="s">
        <v>483</v>
      </c>
    </row>
    <row r="46" spans="1:21" s="116" customFormat="1" ht="99.95" hidden="1" customHeight="1">
      <c r="A46" s="179"/>
      <c r="B46" s="179"/>
      <c r="C46" s="179"/>
      <c r="D46" s="179"/>
      <c r="E46" s="179"/>
      <c r="F46" s="179"/>
      <c r="G46" s="179"/>
      <c r="H46" s="154" t="s">
        <v>484</v>
      </c>
      <c r="I46" s="117" t="s">
        <v>579</v>
      </c>
      <c r="J46" s="108" t="s">
        <v>486</v>
      </c>
      <c r="K46" s="108" t="s">
        <v>487</v>
      </c>
      <c r="L46" s="62" t="s">
        <v>580</v>
      </c>
      <c r="M46" s="62"/>
      <c r="N46" s="63" t="s">
        <v>490</v>
      </c>
      <c r="O46" s="64" t="s">
        <v>491</v>
      </c>
      <c r="P46" s="75" t="s">
        <v>492</v>
      </c>
      <c r="Q46" s="65" t="s">
        <v>493</v>
      </c>
      <c r="R46" s="66" t="s">
        <v>581</v>
      </c>
      <c r="S46" s="67" t="s">
        <v>492</v>
      </c>
      <c r="T46" s="68" t="s">
        <v>493</v>
      </c>
      <c r="U46" s="179"/>
    </row>
    <row r="47" spans="1:21" s="136" customFormat="1" ht="348.6" hidden="1" customHeight="1">
      <c r="A47" s="123" t="s">
        <v>582</v>
      </c>
      <c r="B47" s="124" t="s">
        <v>583</v>
      </c>
      <c r="C47" s="123" t="s">
        <v>584</v>
      </c>
      <c r="D47" s="125" t="s">
        <v>585</v>
      </c>
      <c r="E47" s="126" t="s">
        <v>586</v>
      </c>
      <c r="F47" s="125">
        <v>0</v>
      </c>
      <c r="G47" s="125" t="s">
        <v>587</v>
      </c>
      <c r="H47" s="155" t="s">
        <v>588</v>
      </c>
      <c r="I47" s="137" t="s">
        <v>589</v>
      </c>
      <c r="J47" s="127" t="s">
        <v>590</v>
      </c>
      <c r="K47" s="128">
        <v>0.875</v>
      </c>
      <c r="L47" s="138" t="s">
        <v>591</v>
      </c>
      <c r="M47" s="138"/>
      <c r="N47" s="139" t="s">
        <v>592</v>
      </c>
      <c r="O47" s="129"/>
      <c r="P47" s="130" t="s">
        <v>593</v>
      </c>
      <c r="Q47" s="131" t="s">
        <v>594</v>
      </c>
      <c r="R47" s="132"/>
      <c r="S47" s="133"/>
      <c r="T47" s="134"/>
      <c r="U47" s="135" t="s">
        <v>595</v>
      </c>
    </row>
    <row r="48" spans="1:21" s="116" customFormat="1" ht="89.25" hidden="1" customHeight="1">
      <c r="A48" s="70"/>
      <c r="B48" s="118"/>
      <c r="C48" s="70"/>
      <c r="D48" s="119"/>
      <c r="E48" s="120"/>
      <c r="F48" s="119"/>
      <c r="G48" s="119"/>
      <c r="H48" s="156"/>
      <c r="I48" s="121"/>
      <c r="J48" s="122"/>
      <c r="K48" s="122"/>
      <c r="L48" s="62"/>
      <c r="M48" s="62"/>
      <c r="N48" s="63"/>
      <c r="O48" s="64"/>
      <c r="P48" s="75"/>
      <c r="Q48" s="65"/>
      <c r="R48" s="66"/>
      <c r="S48" s="67"/>
      <c r="T48" s="68"/>
      <c r="U48" s="76"/>
    </row>
    <row r="49" spans="10:17" hidden="1">
      <c r="J49" s="116"/>
      <c r="K49" s="116"/>
      <c r="L49" s="116"/>
      <c r="M49" s="116"/>
      <c r="O49" s="116"/>
      <c r="Q49" s="116"/>
    </row>
    <row r="50" spans="10:17" hidden="1">
      <c r="J50" s="116"/>
      <c r="K50" s="116"/>
      <c r="L50" s="116"/>
      <c r="M50" s="116"/>
      <c r="O50" s="116"/>
      <c r="Q50" s="116"/>
    </row>
    <row r="51" spans="10:17" hidden="1">
      <c r="J51" s="116"/>
      <c r="K51" s="116"/>
      <c r="L51" s="116"/>
      <c r="M51" s="116"/>
      <c r="O51" s="116"/>
      <c r="Q51" s="116"/>
    </row>
    <row r="52" spans="10:17" hidden="1"/>
    <row r="53" spans="10:17" hidden="1"/>
    <row r="54" spans="10:17" hidden="1"/>
    <row r="55" spans="10:17" hidden="1"/>
    <row r="56" spans="10:17" hidden="1"/>
  </sheetData>
  <mergeCells count="33">
    <mergeCell ref="L1:U1"/>
    <mergeCell ref="B4:I4"/>
    <mergeCell ref="B1:K1"/>
    <mergeCell ref="B6:I6"/>
    <mergeCell ref="B7:B8"/>
    <mergeCell ref="B5:I5"/>
    <mergeCell ref="F7:F8"/>
    <mergeCell ref="U7:U8"/>
    <mergeCell ref="U45:U46"/>
    <mergeCell ref="F45:F46"/>
    <mergeCell ref="L2:Q7"/>
    <mergeCell ref="B2:I2"/>
    <mergeCell ref="D7:D8"/>
    <mergeCell ref="J45:K45"/>
    <mergeCell ref="J5:K6"/>
    <mergeCell ref="H7:I7"/>
    <mergeCell ref="H45:I45"/>
    <mergeCell ref="J7:K7"/>
    <mergeCell ref="C7:C8"/>
    <mergeCell ref="E7:E8"/>
    <mergeCell ref="E45:E46"/>
    <mergeCell ref="G45:G46"/>
    <mergeCell ref="M31:M37"/>
    <mergeCell ref="L45:T45"/>
    <mergeCell ref="B3:I3"/>
    <mergeCell ref="B45:B46"/>
    <mergeCell ref="A44:K44"/>
    <mergeCell ref="A2:A6"/>
    <mergeCell ref="A7:A8"/>
    <mergeCell ref="G7:G8"/>
    <mergeCell ref="A45:A46"/>
    <mergeCell ref="C45:C46"/>
    <mergeCell ref="D45:D4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B7" sqref="B7"/>
    </sheetView>
  </sheetViews>
  <sheetFormatPr baseColWidth="10" defaultColWidth="9.140625" defaultRowHeight="14.25"/>
  <cols>
    <col min="1" max="1" width="40" style="175" customWidth="1"/>
    <col min="2" max="2" width="140" style="176" customWidth="1"/>
    <col min="3" max="16384" width="9.140625" style="175"/>
  </cols>
  <sheetData>
    <row r="1" spans="1:2">
      <c r="A1" s="173" t="s">
        <v>3</v>
      </c>
      <c r="B1" s="174" t="s">
        <v>596</v>
      </c>
    </row>
    <row r="2" spans="1:2" ht="28.5">
      <c r="A2" s="175" t="s">
        <v>597</v>
      </c>
      <c r="B2" s="176" t="s">
        <v>598</v>
      </c>
    </row>
    <row r="3" spans="1:2" ht="28.5">
      <c r="A3" s="175" t="s">
        <v>599</v>
      </c>
      <c r="B3" s="176" t="s">
        <v>600</v>
      </c>
    </row>
    <row r="4" spans="1:2" ht="28.5">
      <c r="A4" s="175" t="s">
        <v>601</v>
      </c>
      <c r="B4" s="176" t="s">
        <v>602</v>
      </c>
    </row>
    <row r="5" spans="1:2" ht="28.5">
      <c r="A5" s="175" t="s">
        <v>603</v>
      </c>
      <c r="B5" s="176" t="s">
        <v>604</v>
      </c>
    </row>
    <row r="6" spans="1:2" ht="28.5">
      <c r="A6" s="175" t="s">
        <v>605</v>
      </c>
      <c r="B6" s="176" t="s">
        <v>606</v>
      </c>
    </row>
    <row r="7" spans="1:2" ht="28.5">
      <c r="A7" s="175" t="s">
        <v>607</v>
      </c>
      <c r="B7" s="176" t="s">
        <v>608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General</vt:lpstr>
      <vt:lpstr>INAMU</vt:lpstr>
      <vt:lpstr>Observaciones DELPHOS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Rosaura Bonilla Lara</dc:creator>
  <cp:keywords/>
  <dc:description/>
  <cp:lastModifiedBy>Rosaura Bonilla Lara</cp:lastModifiedBy>
  <cp:revision>2</cp:revision>
  <dcterms:created xsi:type="dcterms:W3CDTF">2026-07-27T22:23:12Z</dcterms:created>
  <dcterms:modified xsi:type="dcterms:W3CDTF">2026-07-28T15:23:26Z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TC031076439991</vt:lpwstr>
  </property>
</Properties>
</file>